
<file path=[Content_Types].xml><?xml version="1.0" encoding="utf-8"?>
<Types xmlns="http://schemas.openxmlformats.org/package/2006/content-types"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mateolaporte/Cheeta holds Dropbox/CHEETA/Pricelists/price list 01:09: 2022/"/>
    </mc:Choice>
  </mc:AlternateContent>
  <xr:revisionPtr revIDLastSave="0" documentId="13_ncr:1_{5F74E254-BBA4-B946-AE5C-84EB299E741D}" xr6:coauthVersionLast="47" xr6:coauthVersionMax="47" xr10:uidLastSave="{00000000-0000-0000-0000-000000000000}"/>
  <bookViews>
    <workbookView xWindow="2800" yWindow="500" windowWidth="28800" windowHeight="16300" activeTab="1" xr2:uid="{00000000-000D-0000-FFFF-FFFF00000000}"/>
  </bookViews>
  <sheets>
    <sheet name="Cheeta Holds " sheetId="6" r:id="rId1"/>
    <sheet name="Fiberglass volumes" sheetId="3" r:id="rId2"/>
    <sheet name="Wooden volumes &amp; Wooden holds" sheetId="4" r:id="rId3"/>
    <sheet name="Summary of orde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6" i="4" l="1"/>
  <c r="J76" i="4"/>
  <c r="I76" i="4"/>
  <c r="H76" i="4"/>
  <c r="G76" i="4"/>
  <c r="P111" i="3" l="1"/>
  <c r="M111" i="3"/>
  <c r="L111" i="3"/>
  <c r="K111" i="3"/>
  <c r="J111" i="3"/>
  <c r="Q83" i="3" l="1"/>
  <c r="Q39" i="3"/>
  <c r="S39" i="3" s="1"/>
  <c r="Q110" i="3"/>
  <c r="S110" i="3" s="1"/>
  <c r="Q109" i="3"/>
  <c r="R109" i="3" s="1"/>
  <c r="Q108" i="3"/>
  <c r="Q107" i="3"/>
  <c r="S107" i="3" s="1"/>
  <c r="Q106" i="3"/>
  <c r="S106" i="3" s="1"/>
  <c r="Q105" i="3"/>
  <c r="R105" i="3" s="1"/>
  <c r="Q104" i="3"/>
  <c r="S104" i="3" s="1"/>
  <c r="Q103" i="3"/>
  <c r="S103" i="3" s="1"/>
  <c r="Q102" i="3"/>
  <c r="S102" i="3" s="1"/>
  <c r="Q101" i="3"/>
  <c r="R101" i="3" s="1"/>
  <c r="Q100" i="3"/>
  <c r="S100" i="3" s="1"/>
  <c r="Q99" i="3"/>
  <c r="S99" i="3" s="1"/>
  <c r="Q98" i="3"/>
  <c r="S98" i="3" s="1"/>
  <c r="Q97" i="3"/>
  <c r="R97" i="3" s="1"/>
  <c r="Q96" i="3"/>
  <c r="S96" i="3" s="1"/>
  <c r="Q95" i="3"/>
  <c r="S95" i="3" s="1"/>
  <c r="Q94" i="3"/>
  <c r="S94" i="3" s="1"/>
  <c r="Q93" i="3"/>
  <c r="R93" i="3" s="1"/>
  <c r="Q92" i="3"/>
  <c r="R92" i="3" s="1"/>
  <c r="Q91" i="3"/>
  <c r="S91" i="3" s="1"/>
  <c r="D91" i="3"/>
  <c r="Q90" i="3"/>
  <c r="S90" i="3" s="1"/>
  <c r="D90" i="3"/>
  <c r="Q89" i="3"/>
  <c r="S89" i="3" s="1"/>
  <c r="Q88" i="3"/>
  <c r="R88" i="3" s="1"/>
  <c r="Q87" i="3"/>
  <c r="S87" i="3" s="1"/>
  <c r="Q86" i="3"/>
  <c r="S86" i="3" s="1"/>
  <c r="Q85" i="3"/>
  <c r="S85" i="3" s="1"/>
  <c r="Q84" i="3"/>
  <c r="R84" i="3" s="1"/>
  <c r="S83" i="3"/>
  <c r="Q82" i="3"/>
  <c r="S82" i="3" s="1"/>
  <c r="Q81" i="3"/>
  <c r="S81" i="3" s="1"/>
  <c r="Q80" i="3"/>
  <c r="R80" i="3" s="1"/>
  <c r="S79" i="3"/>
  <c r="Q79" i="3"/>
  <c r="R79" i="3" s="1"/>
  <c r="Q78" i="3"/>
  <c r="S78" i="3" s="1"/>
  <c r="Q77" i="3"/>
  <c r="S77" i="3" s="1"/>
  <c r="Q76" i="3"/>
  <c r="R76" i="3" s="1"/>
  <c r="Q75" i="3"/>
  <c r="S75" i="3" s="1"/>
  <c r="Q74" i="3"/>
  <c r="S74" i="3" s="1"/>
  <c r="Q73" i="3"/>
  <c r="S73" i="3" s="1"/>
  <c r="Q72" i="3"/>
  <c r="R72" i="3" s="1"/>
  <c r="Q71" i="3"/>
  <c r="S71" i="3" s="1"/>
  <c r="Q70" i="3"/>
  <c r="S70" i="3" s="1"/>
  <c r="S105" i="3" l="1"/>
  <c r="S92" i="3"/>
  <c r="F111" i="3"/>
  <c r="N111" i="3"/>
  <c r="I111" i="3"/>
  <c r="H111" i="3"/>
  <c r="G111" i="3"/>
  <c r="S108" i="3"/>
  <c r="R108" i="3"/>
  <c r="R39" i="3"/>
  <c r="S88" i="3"/>
  <c r="S72" i="3"/>
  <c r="R75" i="3"/>
  <c r="S76" i="3"/>
  <c r="S101" i="3"/>
  <c r="R104" i="3"/>
  <c r="R71" i="3"/>
  <c r="S84" i="3"/>
  <c r="R87" i="3"/>
  <c r="S97" i="3"/>
  <c r="R100" i="3"/>
  <c r="S80" i="3"/>
  <c r="R83" i="3"/>
  <c r="S93" i="3"/>
  <c r="R96" i="3"/>
  <c r="S109" i="3"/>
  <c r="R95" i="3"/>
  <c r="R99" i="3"/>
  <c r="R103" i="3"/>
  <c r="R107" i="3"/>
  <c r="R94" i="3"/>
  <c r="R98" i="3"/>
  <c r="R102" i="3"/>
  <c r="R106" i="3"/>
  <c r="R110" i="3"/>
  <c r="R70" i="3"/>
  <c r="R74" i="3"/>
  <c r="R78" i="3"/>
  <c r="R82" i="3"/>
  <c r="R86" i="3"/>
  <c r="R73" i="3"/>
  <c r="R77" i="3"/>
  <c r="R81" i="3"/>
  <c r="R85" i="3"/>
  <c r="R89" i="3"/>
  <c r="R90" i="3"/>
  <c r="R91" i="3"/>
  <c r="M68" i="4" l="1"/>
  <c r="N68" i="4" s="1"/>
  <c r="M64" i="4"/>
  <c r="O64" i="4" s="1"/>
  <c r="O68" i="4" l="1"/>
  <c r="N64" i="4"/>
  <c r="M56" i="4" l="1"/>
  <c r="N56" i="4" s="1"/>
  <c r="M54" i="4"/>
  <c r="N54" i="4" s="1"/>
  <c r="M69" i="4"/>
  <c r="O69" i="4" s="1"/>
  <c r="M70" i="4"/>
  <c r="O70" i="4" s="1"/>
  <c r="M71" i="4"/>
  <c r="O71" i="4" s="1"/>
  <c r="M72" i="4"/>
  <c r="O72" i="4" s="1"/>
  <c r="M73" i="4"/>
  <c r="O73" i="4" s="1"/>
  <c r="M74" i="4"/>
  <c r="O74" i="4" s="1"/>
  <c r="M75" i="4"/>
  <c r="O75" i="4" s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5" i="4"/>
  <c r="M61" i="4"/>
  <c r="M62" i="4"/>
  <c r="M63" i="4"/>
  <c r="M65" i="4"/>
  <c r="M66" i="4"/>
  <c r="M67" i="4"/>
  <c r="O54" i="4" l="1"/>
  <c r="O56" i="4"/>
  <c r="N74" i="4"/>
  <c r="N73" i="4"/>
  <c r="N71" i="4"/>
  <c r="N70" i="4"/>
  <c r="N72" i="4"/>
  <c r="N69" i="4"/>
  <c r="N75" i="4"/>
  <c r="O53" i="4"/>
  <c r="N55" i="4"/>
  <c r="N61" i="4"/>
  <c r="N62" i="4"/>
  <c r="O63" i="4"/>
  <c r="N65" i="4"/>
  <c r="N66" i="4"/>
  <c r="O67" i="4"/>
  <c r="O14" i="4"/>
  <c r="O13" i="4"/>
  <c r="S331" i="6"/>
  <c r="T331" i="6" s="1"/>
  <c r="O55" i="4" l="1"/>
  <c r="N53" i="4"/>
  <c r="O61" i="4"/>
  <c r="O62" i="4"/>
  <c r="N63" i="4"/>
  <c r="N67" i="4"/>
  <c r="O66" i="4"/>
  <c r="O65" i="4"/>
  <c r="X331" i="6"/>
  <c r="U331" i="6"/>
  <c r="N14" i="4"/>
  <c r="N13" i="4"/>
  <c r="F376" i="6" l="1"/>
  <c r="S330" i="6"/>
  <c r="S328" i="6"/>
  <c r="S327" i="6"/>
  <c r="S326" i="6"/>
  <c r="S325" i="6"/>
  <c r="S324" i="6"/>
  <c r="S322" i="6"/>
  <c r="U322" i="6" s="1"/>
  <c r="S323" i="6"/>
  <c r="U323" i="6" s="1"/>
  <c r="S329" i="6"/>
  <c r="T329" i="6" s="1"/>
  <c r="S275" i="6"/>
  <c r="S271" i="6"/>
  <c r="U271" i="6" s="1"/>
  <c r="S270" i="6"/>
  <c r="T270" i="6" s="1"/>
  <c r="R376" i="6"/>
  <c r="Q376" i="6"/>
  <c r="P376" i="6"/>
  <c r="O376" i="6"/>
  <c r="N376" i="6"/>
  <c r="M376" i="6"/>
  <c r="L376" i="6"/>
  <c r="K376" i="6"/>
  <c r="J376" i="6"/>
  <c r="I376" i="6"/>
  <c r="H376" i="6"/>
  <c r="G376" i="6"/>
  <c r="S375" i="6"/>
  <c r="U375" i="6" s="1"/>
  <c r="S374" i="6"/>
  <c r="U374" i="6" s="1"/>
  <c r="S373" i="6"/>
  <c r="U373" i="6" s="1"/>
  <c r="S372" i="6"/>
  <c r="U372" i="6" s="1"/>
  <c r="S371" i="6"/>
  <c r="U371" i="6" s="1"/>
  <c r="S370" i="6"/>
  <c r="U370" i="6" s="1"/>
  <c r="S369" i="6"/>
  <c r="U369" i="6" s="1"/>
  <c r="S368" i="6"/>
  <c r="U368" i="6" s="1"/>
  <c r="S367" i="6"/>
  <c r="U367" i="6" s="1"/>
  <c r="S366" i="6"/>
  <c r="U366" i="6" s="1"/>
  <c r="S365" i="6"/>
  <c r="U365" i="6" s="1"/>
  <c r="S364" i="6"/>
  <c r="U364" i="6" s="1"/>
  <c r="S363" i="6"/>
  <c r="U363" i="6" s="1"/>
  <c r="S362" i="6"/>
  <c r="U362" i="6" s="1"/>
  <c r="S361" i="6"/>
  <c r="U361" i="6" s="1"/>
  <c r="S360" i="6"/>
  <c r="U360" i="6" s="1"/>
  <c r="S359" i="6"/>
  <c r="U359" i="6" s="1"/>
  <c r="S358" i="6"/>
  <c r="U358" i="6" s="1"/>
  <c r="S357" i="6"/>
  <c r="U357" i="6" s="1"/>
  <c r="S356" i="6"/>
  <c r="U356" i="6" s="1"/>
  <c r="S355" i="6"/>
  <c r="U355" i="6" s="1"/>
  <c r="S354" i="6"/>
  <c r="U354" i="6" s="1"/>
  <c r="S353" i="6"/>
  <c r="U353" i="6" s="1"/>
  <c r="S352" i="6"/>
  <c r="U352" i="6" s="1"/>
  <c r="S351" i="6"/>
  <c r="U351" i="6" s="1"/>
  <c r="S350" i="6"/>
  <c r="U350" i="6" s="1"/>
  <c r="S349" i="6"/>
  <c r="U349" i="6" s="1"/>
  <c r="S348" i="6"/>
  <c r="U348" i="6" s="1"/>
  <c r="S347" i="6"/>
  <c r="U347" i="6" s="1"/>
  <c r="S346" i="6"/>
  <c r="U346" i="6" s="1"/>
  <c r="S345" i="6"/>
  <c r="U345" i="6" s="1"/>
  <c r="S344" i="6"/>
  <c r="U344" i="6" s="1"/>
  <c r="S343" i="6"/>
  <c r="U343" i="6" s="1"/>
  <c r="S342" i="6"/>
  <c r="U342" i="6" s="1"/>
  <c r="S341" i="6"/>
  <c r="U341" i="6" s="1"/>
  <c r="S340" i="6"/>
  <c r="U340" i="6" s="1"/>
  <c r="S339" i="6"/>
  <c r="U339" i="6" s="1"/>
  <c r="S338" i="6"/>
  <c r="T338" i="6" s="1"/>
  <c r="S337" i="6"/>
  <c r="U337" i="6" s="1"/>
  <c r="S336" i="6"/>
  <c r="U336" i="6" s="1"/>
  <c r="S335" i="6"/>
  <c r="X335" i="6" s="1"/>
  <c r="S334" i="6"/>
  <c r="T334" i="6" s="1"/>
  <c r="S333" i="6"/>
  <c r="U333" i="6" s="1"/>
  <c r="S332" i="6"/>
  <c r="U332" i="6" s="1"/>
  <c r="S321" i="6"/>
  <c r="X321" i="6" s="1"/>
  <c r="S320" i="6"/>
  <c r="T320" i="6" s="1"/>
  <c r="S319" i="6"/>
  <c r="U319" i="6" s="1"/>
  <c r="S318" i="6"/>
  <c r="U318" i="6" s="1"/>
  <c r="S317" i="6"/>
  <c r="X317" i="6" s="1"/>
  <c r="S316" i="6"/>
  <c r="T316" i="6" s="1"/>
  <c r="S315" i="6"/>
  <c r="T315" i="6" s="1"/>
  <c r="S314" i="6"/>
  <c r="U314" i="6" s="1"/>
  <c r="S313" i="6"/>
  <c r="X313" i="6" s="1"/>
  <c r="S312" i="6"/>
  <c r="T312" i="6" s="1"/>
  <c r="S311" i="6"/>
  <c r="U311" i="6" s="1"/>
  <c r="S310" i="6"/>
  <c r="U310" i="6" s="1"/>
  <c r="S309" i="6"/>
  <c r="X309" i="6" s="1"/>
  <c r="S308" i="6"/>
  <c r="S307" i="6"/>
  <c r="X307" i="6" s="1"/>
  <c r="S306" i="6"/>
  <c r="S305" i="6"/>
  <c r="X305" i="6" s="1"/>
  <c r="S304" i="6"/>
  <c r="T304" i="6" s="1"/>
  <c r="S303" i="6"/>
  <c r="T303" i="6" s="1"/>
  <c r="S302" i="6"/>
  <c r="U302" i="6" s="1"/>
  <c r="S301" i="6"/>
  <c r="X301" i="6" s="1"/>
  <c r="S300" i="6"/>
  <c r="T300" i="6" s="1"/>
  <c r="S299" i="6"/>
  <c r="U299" i="6" s="1"/>
  <c r="S298" i="6"/>
  <c r="U298" i="6" s="1"/>
  <c r="S297" i="6"/>
  <c r="X297" i="6" s="1"/>
  <c r="S296" i="6"/>
  <c r="T296" i="6" s="1"/>
  <c r="S295" i="6"/>
  <c r="U295" i="6" s="1"/>
  <c r="S294" i="6"/>
  <c r="U294" i="6" s="1"/>
  <c r="S293" i="6"/>
  <c r="X293" i="6" s="1"/>
  <c r="S292" i="6"/>
  <c r="T292" i="6" s="1"/>
  <c r="S291" i="6"/>
  <c r="T291" i="6" s="1"/>
  <c r="S290" i="6"/>
  <c r="T290" i="6" s="1"/>
  <c r="S289" i="6"/>
  <c r="T289" i="6" s="1"/>
  <c r="S288" i="6"/>
  <c r="T288" i="6" s="1"/>
  <c r="S287" i="6"/>
  <c r="T287" i="6" s="1"/>
  <c r="S286" i="6"/>
  <c r="T286" i="6" s="1"/>
  <c r="S285" i="6"/>
  <c r="T285" i="6" s="1"/>
  <c r="S284" i="6"/>
  <c r="U284" i="6" s="1"/>
  <c r="S283" i="6"/>
  <c r="X283" i="6" s="1"/>
  <c r="S282" i="6"/>
  <c r="T282" i="6" s="1"/>
  <c r="S281" i="6"/>
  <c r="X281" i="6" s="1"/>
  <c r="S280" i="6"/>
  <c r="U280" i="6" s="1"/>
  <c r="S279" i="6"/>
  <c r="X279" i="6" s="1"/>
  <c r="S278" i="6"/>
  <c r="T278" i="6" s="1"/>
  <c r="S277" i="6"/>
  <c r="U277" i="6" s="1"/>
  <c r="S276" i="6"/>
  <c r="U276" i="6" s="1"/>
  <c r="S274" i="6"/>
  <c r="X274" i="6" s="1"/>
  <c r="S273" i="6"/>
  <c r="T273" i="6" s="1"/>
  <c r="S272" i="6"/>
  <c r="U272" i="6" s="1"/>
  <c r="S269" i="6"/>
  <c r="X269" i="6" s="1"/>
  <c r="S268" i="6"/>
  <c r="X268" i="6" s="1"/>
  <c r="S267" i="6"/>
  <c r="X267" i="6" s="1"/>
  <c r="S266" i="6"/>
  <c r="X266" i="6" s="1"/>
  <c r="S265" i="6"/>
  <c r="X265" i="6" s="1"/>
  <c r="S264" i="6"/>
  <c r="X264" i="6" s="1"/>
  <c r="S263" i="6"/>
  <c r="X263" i="6" s="1"/>
  <c r="S262" i="6"/>
  <c r="X262" i="6" s="1"/>
  <c r="S261" i="6"/>
  <c r="X261" i="6" s="1"/>
  <c r="S260" i="6"/>
  <c r="X260" i="6" s="1"/>
  <c r="S259" i="6"/>
  <c r="X259" i="6" s="1"/>
  <c r="S258" i="6"/>
  <c r="X258" i="6" s="1"/>
  <c r="S257" i="6"/>
  <c r="X257" i="6" s="1"/>
  <c r="S256" i="6"/>
  <c r="X256" i="6" s="1"/>
  <c r="S255" i="6"/>
  <c r="S254" i="6"/>
  <c r="X254" i="6" s="1"/>
  <c r="S253" i="6"/>
  <c r="X253" i="6" s="1"/>
  <c r="S252" i="6"/>
  <c r="X252" i="6" s="1"/>
  <c r="S251" i="6"/>
  <c r="S250" i="6"/>
  <c r="X250" i="6" s="1"/>
  <c r="S249" i="6"/>
  <c r="X249" i="6" s="1"/>
  <c r="S248" i="6"/>
  <c r="X248" i="6" s="1"/>
  <c r="S247" i="6"/>
  <c r="S246" i="6"/>
  <c r="X246" i="6" s="1"/>
  <c r="S245" i="6"/>
  <c r="X245" i="6" s="1"/>
  <c r="S244" i="6"/>
  <c r="X244" i="6" s="1"/>
  <c r="S243" i="6"/>
  <c r="S242" i="6"/>
  <c r="X242" i="6" s="1"/>
  <c r="S241" i="6"/>
  <c r="X241" i="6" s="1"/>
  <c r="S240" i="6"/>
  <c r="X240" i="6" s="1"/>
  <c r="S239" i="6"/>
  <c r="X239" i="6" s="1"/>
  <c r="S238" i="6"/>
  <c r="X238" i="6" s="1"/>
  <c r="S237" i="6"/>
  <c r="X237" i="6" s="1"/>
  <c r="S236" i="6"/>
  <c r="X236" i="6" s="1"/>
  <c r="S235" i="6"/>
  <c r="X235" i="6" s="1"/>
  <c r="S234" i="6"/>
  <c r="X234" i="6" s="1"/>
  <c r="S233" i="6"/>
  <c r="X233" i="6" s="1"/>
  <c r="S232" i="6"/>
  <c r="X232" i="6" s="1"/>
  <c r="S231" i="6"/>
  <c r="X231" i="6" s="1"/>
  <c r="S230" i="6"/>
  <c r="X230" i="6" s="1"/>
  <c r="S229" i="6"/>
  <c r="X229" i="6" s="1"/>
  <c r="S228" i="6"/>
  <c r="X228" i="6" s="1"/>
  <c r="S227" i="6"/>
  <c r="X227" i="6" s="1"/>
  <c r="S226" i="6"/>
  <c r="X226" i="6" s="1"/>
  <c r="S225" i="6"/>
  <c r="X225" i="6" s="1"/>
  <c r="S224" i="6"/>
  <c r="X224" i="6" s="1"/>
  <c r="S223" i="6"/>
  <c r="X223" i="6" s="1"/>
  <c r="S222" i="6"/>
  <c r="X222" i="6" s="1"/>
  <c r="S221" i="6"/>
  <c r="X221" i="6" s="1"/>
  <c r="S220" i="6"/>
  <c r="X220" i="6" s="1"/>
  <c r="S219" i="6"/>
  <c r="X219" i="6" s="1"/>
  <c r="S218" i="6"/>
  <c r="X218" i="6" s="1"/>
  <c r="S217" i="6"/>
  <c r="X217" i="6" s="1"/>
  <c r="S216" i="6"/>
  <c r="X216" i="6" s="1"/>
  <c r="S215" i="6"/>
  <c r="X215" i="6" s="1"/>
  <c r="S214" i="6"/>
  <c r="X214" i="6" s="1"/>
  <c r="S213" i="6"/>
  <c r="X213" i="6" s="1"/>
  <c r="S212" i="6"/>
  <c r="X212" i="6" s="1"/>
  <c r="S211" i="6"/>
  <c r="X211" i="6" s="1"/>
  <c r="S210" i="6"/>
  <c r="X210" i="6" s="1"/>
  <c r="S209" i="6"/>
  <c r="X209" i="6" s="1"/>
  <c r="S208" i="6"/>
  <c r="X208" i="6" s="1"/>
  <c r="S207" i="6"/>
  <c r="X207" i="6" s="1"/>
  <c r="S206" i="6"/>
  <c r="X206" i="6" s="1"/>
  <c r="S205" i="6"/>
  <c r="X205" i="6" s="1"/>
  <c r="S204" i="6"/>
  <c r="X204" i="6" s="1"/>
  <c r="S203" i="6"/>
  <c r="X203" i="6" s="1"/>
  <c r="S202" i="6"/>
  <c r="X202" i="6" s="1"/>
  <c r="S201" i="6"/>
  <c r="X201" i="6" s="1"/>
  <c r="S200" i="6"/>
  <c r="X200" i="6" s="1"/>
  <c r="S199" i="6"/>
  <c r="X199" i="6" s="1"/>
  <c r="S198" i="6"/>
  <c r="X198" i="6" s="1"/>
  <c r="S197" i="6"/>
  <c r="X197" i="6" s="1"/>
  <c r="S196" i="6"/>
  <c r="X196" i="6" s="1"/>
  <c r="S195" i="6"/>
  <c r="X195" i="6" s="1"/>
  <c r="S194" i="6"/>
  <c r="X194" i="6" s="1"/>
  <c r="S193" i="6"/>
  <c r="X193" i="6" s="1"/>
  <c r="S192" i="6"/>
  <c r="X192" i="6" s="1"/>
  <c r="S191" i="6"/>
  <c r="X191" i="6" s="1"/>
  <c r="S190" i="6"/>
  <c r="X190" i="6" s="1"/>
  <c r="S189" i="6"/>
  <c r="X189" i="6" s="1"/>
  <c r="S188" i="6"/>
  <c r="X188" i="6" s="1"/>
  <c r="S187" i="6"/>
  <c r="X187" i="6" s="1"/>
  <c r="S186" i="6"/>
  <c r="X186" i="6" s="1"/>
  <c r="S185" i="6"/>
  <c r="X185" i="6" s="1"/>
  <c r="S184" i="6"/>
  <c r="X184" i="6" s="1"/>
  <c r="S183" i="6"/>
  <c r="X183" i="6" s="1"/>
  <c r="S182" i="6"/>
  <c r="X182" i="6" s="1"/>
  <c r="S181" i="6"/>
  <c r="X181" i="6" s="1"/>
  <c r="S180" i="6"/>
  <c r="X180" i="6" s="1"/>
  <c r="S179" i="6"/>
  <c r="X179" i="6" s="1"/>
  <c r="S178" i="6"/>
  <c r="X178" i="6" s="1"/>
  <c r="S177" i="6"/>
  <c r="X177" i="6" s="1"/>
  <c r="S176" i="6"/>
  <c r="X176" i="6" s="1"/>
  <c r="S175" i="6"/>
  <c r="X175" i="6" s="1"/>
  <c r="S174" i="6"/>
  <c r="X174" i="6" s="1"/>
  <c r="S173" i="6"/>
  <c r="X173" i="6" s="1"/>
  <c r="S172" i="6"/>
  <c r="X172" i="6" s="1"/>
  <c r="S171" i="6"/>
  <c r="X171" i="6" s="1"/>
  <c r="S170" i="6"/>
  <c r="X170" i="6" s="1"/>
  <c r="S169" i="6"/>
  <c r="X169" i="6" s="1"/>
  <c r="S168" i="6"/>
  <c r="X168" i="6" s="1"/>
  <c r="S167" i="6"/>
  <c r="X167" i="6" s="1"/>
  <c r="S166" i="6"/>
  <c r="X166" i="6" s="1"/>
  <c r="S165" i="6"/>
  <c r="X165" i="6" s="1"/>
  <c r="S164" i="6"/>
  <c r="X164" i="6" s="1"/>
  <c r="S163" i="6"/>
  <c r="X163" i="6" s="1"/>
  <c r="S162" i="6"/>
  <c r="X162" i="6" s="1"/>
  <c r="S161" i="6"/>
  <c r="X161" i="6" s="1"/>
  <c r="S160" i="6"/>
  <c r="X160" i="6" s="1"/>
  <c r="S159" i="6"/>
  <c r="X159" i="6" s="1"/>
  <c r="S158" i="6"/>
  <c r="X158" i="6" s="1"/>
  <c r="S157" i="6"/>
  <c r="X157" i="6" s="1"/>
  <c r="S156" i="6"/>
  <c r="X156" i="6" s="1"/>
  <c r="S155" i="6"/>
  <c r="X155" i="6" s="1"/>
  <c r="S154" i="6"/>
  <c r="X154" i="6" s="1"/>
  <c r="S153" i="6"/>
  <c r="X153" i="6" s="1"/>
  <c r="S152" i="6"/>
  <c r="X152" i="6" s="1"/>
  <c r="S151" i="6"/>
  <c r="X151" i="6" s="1"/>
  <c r="S150" i="6"/>
  <c r="X150" i="6" s="1"/>
  <c r="S149" i="6"/>
  <c r="X149" i="6" s="1"/>
  <c r="S148" i="6"/>
  <c r="X148" i="6" s="1"/>
  <c r="S147" i="6"/>
  <c r="X147" i="6" s="1"/>
  <c r="S146" i="6"/>
  <c r="X146" i="6" s="1"/>
  <c r="S145" i="6"/>
  <c r="X145" i="6" s="1"/>
  <c r="S144" i="6"/>
  <c r="X144" i="6" s="1"/>
  <c r="S143" i="6"/>
  <c r="X143" i="6" s="1"/>
  <c r="S142" i="6"/>
  <c r="X142" i="6" s="1"/>
  <c r="S141" i="6"/>
  <c r="X141" i="6" s="1"/>
  <c r="S140" i="6"/>
  <c r="X140" i="6" s="1"/>
  <c r="S139" i="6"/>
  <c r="X139" i="6" s="1"/>
  <c r="S138" i="6"/>
  <c r="X138" i="6" s="1"/>
  <c r="S137" i="6"/>
  <c r="X137" i="6" s="1"/>
  <c r="S136" i="6"/>
  <c r="X136" i="6" s="1"/>
  <c r="S135" i="6"/>
  <c r="X135" i="6" s="1"/>
  <c r="S134" i="6"/>
  <c r="X134" i="6" s="1"/>
  <c r="S133" i="6"/>
  <c r="X133" i="6" s="1"/>
  <c r="S132" i="6"/>
  <c r="X132" i="6" s="1"/>
  <c r="S131" i="6"/>
  <c r="X131" i="6" s="1"/>
  <c r="S130" i="6"/>
  <c r="X130" i="6" s="1"/>
  <c r="S129" i="6"/>
  <c r="X129" i="6" s="1"/>
  <c r="S128" i="6"/>
  <c r="X128" i="6" s="1"/>
  <c r="S127" i="6"/>
  <c r="X127" i="6" s="1"/>
  <c r="S126" i="6"/>
  <c r="X126" i="6" s="1"/>
  <c r="S125" i="6"/>
  <c r="X125" i="6" s="1"/>
  <c r="S124" i="6"/>
  <c r="X124" i="6" s="1"/>
  <c r="S123" i="6"/>
  <c r="X123" i="6" s="1"/>
  <c r="S122" i="6"/>
  <c r="X122" i="6" s="1"/>
  <c r="S121" i="6"/>
  <c r="X121" i="6" s="1"/>
  <c r="S120" i="6"/>
  <c r="X120" i="6" s="1"/>
  <c r="S119" i="6"/>
  <c r="X119" i="6" s="1"/>
  <c r="S118" i="6"/>
  <c r="X118" i="6" s="1"/>
  <c r="S117" i="6"/>
  <c r="X117" i="6" s="1"/>
  <c r="S116" i="6"/>
  <c r="X116" i="6" s="1"/>
  <c r="S115" i="6"/>
  <c r="X115" i="6" s="1"/>
  <c r="S114" i="6"/>
  <c r="X114" i="6" s="1"/>
  <c r="S113" i="6"/>
  <c r="X113" i="6" s="1"/>
  <c r="S112" i="6"/>
  <c r="X112" i="6" s="1"/>
  <c r="S111" i="6"/>
  <c r="X111" i="6" s="1"/>
  <c r="S110" i="6"/>
  <c r="X110" i="6" s="1"/>
  <c r="S109" i="6"/>
  <c r="X109" i="6" s="1"/>
  <c r="S108" i="6"/>
  <c r="X108" i="6" s="1"/>
  <c r="S107" i="6"/>
  <c r="X107" i="6" s="1"/>
  <c r="S106" i="6"/>
  <c r="X106" i="6" s="1"/>
  <c r="S105" i="6"/>
  <c r="X105" i="6" s="1"/>
  <c r="S104" i="6"/>
  <c r="X104" i="6" s="1"/>
  <c r="S103" i="6"/>
  <c r="X103" i="6" s="1"/>
  <c r="S102" i="6"/>
  <c r="X102" i="6" s="1"/>
  <c r="S101" i="6"/>
  <c r="X101" i="6" s="1"/>
  <c r="S100" i="6"/>
  <c r="X100" i="6" s="1"/>
  <c r="S99" i="6"/>
  <c r="X99" i="6" s="1"/>
  <c r="S98" i="6"/>
  <c r="X98" i="6" s="1"/>
  <c r="S97" i="6"/>
  <c r="X97" i="6" s="1"/>
  <c r="S96" i="6"/>
  <c r="X96" i="6" s="1"/>
  <c r="S95" i="6"/>
  <c r="X95" i="6" s="1"/>
  <c r="S94" i="6"/>
  <c r="X94" i="6" s="1"/>
  <c r="S93" i="6"/>
  <c r="X93" i="6" s="1"/>
  <c r="S92" i="6"/>
  <c r="X92" i="6" s="1"/>
  <c r="S91" i="6"/>
  <c r="X91" i="6" s="1"/>
  <c r="S90" i="6"/>
  <c r="X90" i="6" s="1"/>
  <c r="S89" i="6"/>
  <c r="X89" i="6" s="1"/>
  <c r="S88" i="6"/>
  <c r="X88" i="6" s="1"/>
  <c r="S87" i="6"/>
  <c r="X87" i="6" s="1"/>
  <c r="S86" i="6"/>
  <c r="X86" i="6" s="1"/>
  <c r="S85" i="6"/>
  <c r="X85" i="6" s="1"/>
  <c r="S84" i="6"/>
  <c r="X84" i="6" s="1"/>
  <c r="S83" i="6"/>
  <c r="X83" i="6" s="1"/>
  <c r="S82" i="6"/>
  <c r="X82" i="6" s="1"/>
  <c r="S81" i="6"/>
  <c r="X81" i="6" s="1"/>
  <c r="S80" i="6"/>
  <c r="X80" i="6" s="1"/>
  <c r="S79" i="6"/>
  <c r="S78" i="6"/>
  <c r="X78" i="6" s="1"/>
  <c r="S77" i="6"/>
  <c r="X77" i="6" s="1"/>
  <c r="S76" i="6"/>
  <c r="X76" i="6" s="1"/>
  <c r="S75" i="6"/>
  <c r="S74" i="6"/>
  <c r="X74" i="6" s="1"/>
  <c r="S73" i="6"/>
  <c r="X73" i="6" s="1"/>
  <c r="S72" i="6"/>
  <c r="X72" i="6" s="1"/>
  <c r="S71" i="6"/>
  <c r="S70" i="6"/>
  <c r="X70" i="6" s="1"/>
  <c r="S69" i="6"/>
  <c r="X69" i="6" s="1"/>
  <c r="S67" i="6"/>
  <c r="S66" i="6"/>
  <c r="X66" i="6" s="1"/>
  <c r="S65" i="6"/>
  <c r="X65" i="6" s="1"/>
  <c r="S64" i="6"/>
  <c r="T64" i="6" s="1"/>
  <c r="S63" i="6"/>
  <c r="S62" i="6"/>
  <c r="X62" i="6" s="1"/>
  <c r="S61" i="6"/>
  <c r="X61" i="6" s="1"/>
  <c r="S60" i="6"/>
  <c r="T60" i="6" s="1"/>
  <c r="S59" i="6"/>
  <c r="S58" i="6"/>
  <c r="U58" i="6" s="1"/>
  <c r="S57" i="6"/>
  <c r="X57" i="6" s="1"/>
  <c r="S56" i="6"/>
  <c r="X56" i="6" s="1"/>
  <c r="S55" i="6"/>
  <c r="X55" i="6" s="1"/>
  <c r="S54" i="6"/>
  <c r="X54" i="6" s="1"/>
  <c r="S53" i="6"/>
  <c r="X53" i="6" s="1"/>
  <c r="S52" i="6"/>
  <c r="X52" i="6" s="1"/>
  <c r="S51" i="6"/>
  <c r="X51" i="6" s="1"/>
  <c r="S50" i="6"/>
  <c r="X50" i="6" s="1"/>
  <c r="S49" i="6"/>
  <c r="X49" i="6" s="1"/>
  <c r="S48" i="6"/>
  <c r="X48" i="6" s="1"/>
  <c r="S47" i="6"/>
  <c r="X47" i="6" s="1"/>
  <c r="S46" i="6"/>
  <c r="X46" i="6" s="1"/>
  <c r="S45" i="6"/>
  <c r="X45" i="6" s="1"/>
  <c r="S44" i="6"/>
  <c r="X44" i="6" s="1"/>
  <c r="S43" i="6"/>
  <c r="X43" i="6" s="1"/>
  <c r="S42" i="6"/>
  <c r="X42" i="6" s="1"/>
  <c r="S41" i="6"/>
  <c r="X41" i="6" s="1"/>
  <c r="S40" i="6"/>
  <c r="X40" i="6" s="1"/>
  <c r="S39" i="6"/>
  <c r="X39" i="6" s="1"/>
  <c r="S38" i="6"/>
  <c r="X38" i="6" s="1"/>
  <c r="S37" i="6"/>
  <c r="X37" i="6" s="1"/>
  <c r="S36" i="6"/>
  <c r="X36" i="6" s="1"/>
  <c r="S35" i="6"/>
  <c r="X35" i="6" s="1"/>
  <c r="S34" i="6"/>
  <c r="X34" i="6" s="1"/>
  <c r="S33" i="6"/>
  <c r="X33" i="6" s="1"/>
  <c r="S32" i="6"/>
  <c r="X32" i="6" s="1"/>
  <c r="S31" i="6"/>
  <c r="X31" i="6" s="1"/>
  <c r="S30" i="6"/>
  <c r="X30" i="6" s="1"/>
  <c r="S29" i="6"/>
  <c r="X29" i="6" s="1"/>
  <c r="S28" i="6"/>
  <c r="X28" i="6" s="1"/>
  <c r="S27" i="6"/>
  <c r="X27" i="6" s="1"/>
  <c r="S26" i="6"/>
  <c r="T26" i="6" s="1"/>
  <c r="S25" i="6"/>
  <c r="X25" i="6" s="1"/>
  <c r="S24" i="6"/>
  <c r="X24" i="6" s="1"/>
  <c r="S23" i="6"/>
  <c r="X23" i="6" s="1"/>
  <c r="S22" i="6"/>
  <c r="X22" i="6" s="1"/>
  <c r="S21" i="6"/>
  <c r="X21" i="6" s="1"/>
  <c r="S20" i="6"/>
  <c r="T20" i="6" s="1"/>
  <c r="S19" i="6"/>
  <c r="X19" i="6" s="1"/>
  <c r="S18" i="6"/>
  <c r="X18" i="6" s="1"/>
  <c r="S17" i="6"/>
  <c r="X17" i="6" s="1"/>
  <c r="S16" i="6"/>
  <c r="T16" i="6" s="1"/>
  <c r="S15" i="6"/>
  <c r="X15" i="6" s="1"/>
  <c r="S14" i="6"/>
  <c r="X14" i="6" s="1"/>
  <c r="S13" i="6"/>
  <c r="T13" i="6" s="1"/>
  <c r="S12" i="6"/>
  <c r="X12" i="6" s="1"/>
  <c r="S11" i="6"/>
  <c r="X11" i="6" s="1"/>
  <c r="S10" i="6"/>
  <c r="T10" i="6" s="1"/>
  <c r="S9" i="6"/>
  <c r="X9" i="6" s="1"/>
  <c r="S8" i="6"/>
  <c r="X8" i="6" s="1"/>
  <c r="S7" i="6"/>
  <c r="T7" i="6" s="1"/>
  <c r="S6" i="6"/>
  <c r="U324" i="6" l="1"/>
  <c r="X324" i="6"/>
  <c r="T325" i="6"/>
  <c r="X325" i="6"/>
  <c r="U326" i="6"/>
  <c r="X326" i="6"/>
  <c r="T327" i="6"/>
  <c r="X327" i="6"/>
  <c r="U330" i="6"/>
  <c r="X330" i="6"/>
  <c r="U275" i="6"/>
  <c r="X275" i="6"/>
  <c r="U328" i="6"/>
  <c r="X328" i="6"/>
  <c r="T324" i="6"/>
  <c r="U325" i="6"/>
  <c r="T330" i="6"/>
  <c r="T326" i="6"/>
  <c r="U327" i="6"/>
  <c r="T328" i="6"/>
  <c r="X329" i="6"/>
  <c r="U329" i="6"/>
  <c r="X322" i="6"/>
  <c r="T322" i="6"/>
  <c r="T323" i="6"/>
  <c r="X323" i="6"/>
  <c r="U237" i="6"/>
  <c r="U303" i="6"/>
  <c r="U174" i="6"/>
  <c r="T275" i="6"/>
  <c r="U47" i="6"/>
  <c r="U89" i="6"/>
  <c r="U315" i="6"/>
  <c r="T190" i="6"/>
  <c r="T76" i="6"/>
  <c r="T174" i="6"/>
  <c r="T176" i="6"/>
  <c r="U226" i="6"/>
  <c r="T237" i="6"/>
  <c r="X353" i="6"/>
  <c r="U57" i="6"/>
  <c r="U86" i="6"/>
  <c r="T89" i="6"/>
  <c r="U133" i="6"/>
  <c r="T152" i="6"/>
  <c r="U178" i="6"/>
  <c r="U245" i="6"/>
  <c r="X288" i="6"/>
  <c r="T373" i="6"/>
  <c r="X289" i="6"/>
  <c r="X270" i="6"/>
  <c r="U101" i="6"/>
  <c r="T169" i="6"/>
  <c r="T198" i="6"/>
  <c r="T201" i="6"/>
  <c r="T216" i="6"/>
  <c r="U117" i="6"/>
  <c r="U169" i="6"/>
  <c r="T245" i="6"/>
  <c r="T259" i="6"/>
  <c r="X285" i="6"/>
  <c r="U288" i="6"/>
  <c r="X271" i="6"/>
  <c r="X276" i="6"/>
  <c r="X280" i="6"/>
  <c r="X284" i="6"/>
  <c r="X294" i="6"/>
  <c r="X298" i="6"/>
  <c r="X302" i="6"/>
  <c r="X310" i="6"/>
  <c r="X314" i="6"/>
  <c r="X318" i="6"/>
  <c r="X332" i="6"/>
  <c r="X336" i="6"/>
  <c r="T80" i="6"/>
  <c r="T150" i="6"/>
  <c r="U158" i="6"/>
  <c r="T161" i="6"/>
  <c r="T185" i="6"/>
  <c r="T214" i="6"/>
  <c r="U222" i="6"/>
  <c r="T225" i="6"/>
  <c r="T232" i="6"/>
  <c r="T248" i="6"/>
  <c r="T257" i="6"/>
  <c r="T264" i="6"/>
  <c r="U278" i="6"/>
  <c r="T281" i="6"/>
  <c r="U287" i="6"/>
  <c r="U291" i="6"/>
  <c r="T333" i="6"/>
  <c r="X341" i="6"/>
  <c r="X347" i="6"/>
  <c r="X365" i="6"/>
  <c r="X371" i="6"/>
  <c r="U93" i="6"/>
  <c r="U109" i="6"/>
  <c r="U125" i="6"/>
  <c r="U141" i="6"/>
  <c r="T157" i="6"/>
  <c r="T168" i="6"/>
  <c r="T173" i="6"/>
  <c r="U185" i="6"/>
  <c r="T194" i="6"/>
  <c r="U205" i="6"/>
  <c r="T221" i="6"/>
  <c r="T230" i="6"/>
  <c r="T260" i="6"/>
  <c r="T262" i="6"/>
  <c r="U281" i="6"/>
  <c r="U286" i="6"/>
  <c r="X287" i="6"/>
  <c r="U290" i="6"/>
  <c r="T337" i="6"/>
  <c r="X339" i="6"/>
  <c r="X345" i="6"/>
  <c r="X357" i="6"/>
  <c r="X363" i="6"/>
  <c r="X369" i="6"/>
  <c r="T374" i="6"/>
  <c r="U270" i="6"/>
  <c r="X272" i="6"/>
  <c r="X277" i="6"/>
  <c r="X291" i="6"/>
  <c r="X295" i="6"/>
  <c r="X299" i="6"/>
  <c r="X303" i="6"/>
  <c r="X311" i="6"/>
  <c r="X315" i="6"/>
  <c r="X319" i="6"/>
  <c r="X333" i="6"/>
  <c r="X337" i="6"/>
  <c r="U35" i="6"/>
  <c r="U51" i="6"/>
  <c r="U105" i="6"/>
  <c r="U121" i="6"/>
  <c r="U137" i="6"/>
  <c r="T196" i="6"/>
  <c r="T205" i="6"/>
  <c r="T33" i="6"/>
  <c r="U44" i="6"/>
  <c r="T47" i="6"/>
  <c r="T72" i="6"/>
  <c r="U97" i="6"/>
  <c r="U113" i="6"/>
  <c r="U129" i="6"/>
  <c r="T145" i="6"/>
  <c r="U157" i="6"/>
  <c r="U162" i="6"/>
  <c r="T178" i="6"/>
  <c r="T180" i="6"/>
  <c r="T192" i="6"/>
  <c r="T209" i="6"/>
  <c r="U221" i="6"/>
  <c r="T226" i="6"/>
  <c r="T228" i="6"/>
  <c r="U233" i="6"/>
  <c r="U238" i="6"/>
  <c r="T241" i="6"/>
  <c r="U249" i="6"/>
  <c r="T252" i="6"/>
  <c r="U260" i="6"/>
  <c r="U285" i="6"/>
  <c r="X286" i="6"/>
  <c r="U289" i="6"/>
  <c r="X290" i="6"/>
  <c r="U300" i="6"/>
  <c r="T311" i="6"/>
  <c r="X355" i="6"/>
  <c r="X361" i="6"/>
  <c r="X273" i="6"/>
  <c r="X278" i="6"/>
  <c r="X282" i="6"/>
  <c r="X292" i="6"/>
  <c r="X296" i="6"/>
  <c r="X300" i="6"/>
  <c r="X304" i="6"/>
  <c r="X312" i="6"/>
  <c r="X316" i="6"/>
  <c r="X320" i="6"/>
  <c r="X334" i="6"/>
  <c r="X338" i="6"/>
  <c r="T271" i="6"/>
  <c r="U40" i="6"/>
  <c r="U56" i="6"/>
  <c r="U66" i="6"/>
  <c r="U74" i="6"/>
  <c r="U78" i="6"/>
  <c r="U82" i="6"/>
  <c r="T29" i="6"/>
  <c r="U36" i="6"/>
  <c r="T39" i="6"/>
  <c r="U43" i="6"/>
  <c r="U52" i="6"/>
  <c r="T55" i="6"/>
  <c r="T61" i="6"/>
  <c r="T65" i="6"/>
  <c r="T69" i="6"/>
  <c r="T73" i="6"/>
  <c r="T77" i="6"/>
  <c r="T81" i="6"/>
  <c r="U85" i="6"/>
  <c r="T94" i="6"/>
  <c r="T98" i="6"/>
  <c r="T102" i="6"/>
  <c r="T106" i="6"/>
  <c r="T110" i="6"/>
  <c r="T114" i="6"/>
  <c r="T118" i="6"/>
  <c r="T122" i="6"/>
  <c r="T126" i="6"/>
  <c r="T130" i="6"/>
  <c r="T134" i="6"/>
  <c r="T138" i="6"/>
  <c r="T142" i="6"/>
  <c r="T144" i="6"/>
  <c r="T146" i="6"/>
  <c r="T148" i="6"/>
  <c r="T153" i="6"/>
  <c r="T166" i="6"/>
  <c r="U173" i="6"/>
  <c r="T177" i="6"/>
  <c r="T184" i="6"/>
  <c r="T189" i="6"/>
  <c r="U190" i="6"/>
  <c r="U194" i="6"/>
  <c r="U201" i="6"/>
  <c r="T206" i="6"/>
  <c r="T208" i="6"/>
  <c r="T210" i="6"/>
  <c r="T212" i="6"/>
  <c r="T217" i="6"/>
  <c r="U225" i="6"/>
  <c r="T229" i="6"/>
  <c r="U230" i="6"/>
  <c r="T234" i="6"/>
  <c r="T236" i="6"/>
  <c r="U241" i="6"/>
  <c r="T244" i="6"/>
  <c r="T253" i="6"/>
  <c r="U257" i="6"/>
  <c r="U259" i="6"/>
  <c r="T263" i="6"/>
  <c r="U264" i="6"/>
  <c r="U273" i="6"/>
  <c r="T277" i="6"/>
  <c r="U296" i="6"/>
  <c r="T299" i="6"/>
  <c r="U316" i="6"/>
  <c r="T319" i="6"/>
  <c r="T336" i="6"/>
  <c r="X343" i="6"/>
  <c r="X351" i="6"/>
  <c r="X359" i="6"/>
  <c r="X367" i="6"/>
  <c r="X374" i="6"/>
  <c r="T31" i="6"/>
  <c r="T43" i="6"/>
  <c r="U62" i="6"/>
  <c r="U70" i="6"/>
  <c r="T85" i="6"/>
  <c r="T35" i="6"/>
  <c r="U39" i="6"/>
  <c r="U48" i="6"/>
  <c r="T51" i="6"/>
  <c r="U55" i="6"/>
  <c r="T57" i="6"/>
  <c r="U61" i="6"/>
  <c r="U65" i="6"/>
  <c r="U69" i="6"/>
  <c r="U73" i="6"/>
  <c r="U77" i="6"/>
  <c r="U81" i="6"/>
  <c r="U90" i="6"/>
  <c r="T93" i="6"/>
  <c r="U94" i="6"/>
  <c r="T97" i="6"/>
  <c r="U98" i="6"/>
  <c r="T101" i="6"/>
  <c r="U102" i="6"/>
  <c r="T105" i="6"/>
  <c r="U106" i="6"/>
  <c r="T109" i="6"/>
  <c r="U110" i="6"/>
  <c r="T113" i="6"/>
  <c r="U114" i="6"/>
  <c r="T117" i="6"/>
  <c r="U118" i="6"/>
  <c r="T121" i="6"/>
  <c r="U122" i="6"/>
  <c r="T125" i="6"/>
  <c r="U126" i="6"/>
  <c r="T129" i="6"/>
  <c r="U130" i="6"/>
  <c r="T133" i="6"/>
  <c r="U134" i="6"/>
  <c r="T137" i="6"/>
  <c r="U138" i="6"/>
  <c r="T141" i="6"/>
  <c r="U142" i="6"/>
  <c r="U146" i="6"/>
  <c r="U153" i="6"/>
  <c r="T158" i="6"/>
  <c r="T160" i="6"/>
  <c r="T162" i="6"/>
  <c r="T164" i="6"/>
  <c r="T182" i="6"/>
  <c r="U189" i="6"/>
  <c r="T193" i="6"/>
  <c r="T200" i="6"/>
  <c r="U206" i="6"/>
  <c r="U210" i="6"/>
  <c r="U217" i="6"/>
  <c r="T222" i="6"/>
  <c r="T224" i="6"/>
  <c r="U229" i="6"/>
  <c r="T233" i="6"/>
  <c r="U234" i="6"/>
  <c r="T238" i="6"/>
  <c r="T240" i="6"/>
  <c r="T249" i="6"/>
  <c r="U253" i="6"/>
  <c r="T256" i="6"/>
  <c r="U263" i="6"/>
  <c r="U282" i="6"/>
  <c r="U304" i="6"/>
  <c r="U312" i="6"/>
  <c r="T332" i="6"/>
  <c r="X349" i="6"/>
  <c r="T38" i="6"/>
  <c r="T46" i="6"/>
  <c r="T50" i="6"/>
  <c r="X58" i="6"/>
  <c r="T58" i="6"/>
  <c r="T42" i="6"/>
  <c r="T28" i="6"/>
  <c r="T30" i="6"/>
  <c r="T32" i="6"/>
  <c r="T34" i="6"/>
  <c r="T37" i="6"/>
  <c r="U38" i="6"/>
  <c r="T41" i="6"/>
  <c r="U42" i="6"/>
  <c r="T45" i="6"/>
  <c r="U46" i="6"/>
  <c r="T49" i="6"/>
  <c r="U50" i="6"/>
  <c r="T53" i="6"/>
  <c r="U54" i="6"/>
  <c r="X59" i="6"/>
  <c r="U59" i="6"/>
  <c r="T59" i="6"/>
  <c r="X63" i="6"/>
  <c r="U63" i="6"/>
  <c r="T63" i="6"/>
  <c r="X67" i="6"/>
  <c r="U67" i="6"/>
  <c r="T67" i="6"/>
  <c r="X71" i="6"/>
  <c r="U71" i="6"/>
  <c r="T71" i="6"/>
  <c r="X75" i="6"/>
  <c r="U75" i="6"/>
  <c r="T75" i="6"/>
  <c r="X79" i="6"/>
  <c r="U79" i="6"/>
  <c r="T79" i="6"/>
  <c r="T54" i="6"/>
  <c r="T36" i="6"/>
  <c r="U37" i="6"/>
  <c r="T40" i="6"/>
  <c r="U41" i="6"/>
  <c r="T44" i="6"/>
  <c r="U45" i="6"/>
  <c r="T48" i="6"/>
  <c r="U49" i="6"/>
  <c r="T52" i="6"/>
  <c r="U53" i="6"/>
  <c r="T56" i="6"/>
  <c r="X60" i="6"/>
  <c r="U60" i="6"/>
  <c r="X64" i="6"/>
  <c r="U64" i="6"/>
  <c r="U72" i="6"/>
  <c r="U76" i="6"/>
  <c r="U80" i="6"/>
  <c r="U145" i="6"/>
  <c r="T149" i="6"/>
  <c r="U150" i="6"/>
  <c r="T154" i="6"/>
  <c r="T156" i="6"/>
  <c r="U161" i="6"/>
  <c r="T165" i="6"/>
  <c r="U166" i="6"/>
  <c r="T170" i="6"/>
  <c r="T172" i="6"/>
  <c r="U177" i="6"/>
  <c r="T181" i="6"/>
  <c r="U182" i="6"/>
  <c r="T186" i="6"/>
  <c r="T188" i="6"/>
  <c r="U193" i="6"/>
  <c r="T197" i="6"/>
  <c r="U198" i="6"/>
  <c r="T202" i="6"/>
  <c r="T204" i="6"/>
  <c r="U209" i="6"/>
  <c r="T213" i="6"/>
  <c r="U214" i="6"/>
  <c r="T218" i="6"/>
  <c r="T220" i="6"/>
  <c r="T223" i="6"/>
  <c r="U224" i="6"/>
  <c r="T227" i="6"/>
  <c r="U228" i="6"/>
  <c r="T231" i="6"/>
  <c r="U232" i="6"/>
  <c r="T235" i="6"/>
  <c r="U236" i="6"/>
  <c r="T239" i="6"/>
  <c r="U240" i="6"/>
  <c r="U244" i="6"/>
  <c r="U248" i="6"/>
  <c r="U252" i="6"/>
  <c r="U256" i="6"/>
  <c r="T261" i="6"/>
  <c r="U262" i="6"/>
  <c r="T265" i="6"/>
  <c r="T266" i="6"/>
  <c r="T267" i="6"/>
  <c r="T268" i="6"/>
  <c r="T269" i="6"/>
  <c r="T272" i="6"/>
  <c r="U292" i="6"/>
  <c r="T295" i="6"/>
  <c r="U320" i="6"/>
  <c r="U334" i="6"/>
  <c r="U338" i="6"/>
  <c r="X340" i="6"/>
  <c r="X342" i="6"/>
  <c r="X344" i="6"/>
  <c r="X346" i="6"/>
  <c r="X348" i="6"/>
  <c r="X350" i="6"/>
  <c r="X352" i="6"/>
  <c r="X354" i="6"/>
  <c r="X356" i="6"/>
  <c r="X358" i="6"/>
  <c r="X360" i="6"/>
  <c r="X362" i="6"/>
  <c r="X364" i="6"/>
  <c r="X366" i="6"/>
  <c r="X368" i="6"/>
  <c r="X370" i="6"/>
  <c r="T372" i="6"/>
  <c r="X373" i="6"/>
  <c r="T62" i="6"/>
  <c r="T66" i="6"/>
  <c r="T70" i="6"/>
  <c r="T74" i="6"/>
  <c r="T78" i="6"/>
  <c r="T82" i="6"/>
  <c r="T86" i="6"/>
  <c r="T90" i="6"/>
  <c r="U149" i="6"/>
  <c r="U154" i="6"/>
  <c r="U165" i="6"/>
  <c r="U170" i="6"/>
  <c r="U181" i="6"/>
  <c r="U186" i="6"/>
  <c r="U197" i="6"/>
  <c r="U202" i="6"/>
  <c r="U213" i="6"/>
  <c r="U218" i="6"/>
  <c r="U223" i="6"/>
  <c r="U227" i="6"/>
  <c r="U231" i="6"/>
  <c r="U235" i="6"/>
  <c r="U239" i="6"/>
  <c r="U261" i="6"/>
  <c r="U265" i="6"/>
  <c r="U266" i="6"/>
  <c r="U267" i="6"/>
  <c r="U268" i="6"/>
  <c r="U269" i="6"/>
  <c r="X372" i="6"/>
  <c r="T375" i="6"/>
  <c r="T8" i="6"/>
  <c r="T11" i="6"/>
  <c r="T14" i="6"/>
  <c r="T17" i="6"/>
  <c r="T19" i="6"/>
  <c r="T22" i="6"/>
  <c r="T24" i="6"/>
  <c r="U7" i="6"/>
  <c r="U9" i="6"/>
  <c r="U11" i="6"/>
  <c r="U13" i="6"/>
  <c r="U15" i="6"/>
  <c r="U17" i="6"/>
  <c r="U19" i="6"/>
  <c r="U22" i="6"/>
  <c r="U24" i="6"/>
  <c r="U27" i="6"/>
  <c r="U31" i="6"/>
  <c r="T84" i="6"/>
  <c r="T88" i="6"/>
  <c r="T100" i="6"/>
  <c r="T104" i="6"/>
  <c r="T112" i="6"/>
  <c r="T120" i="6"/>
  <c r="T132" i="6"/>
  <c r="T140" i="6"/>
  <c r="T6" i="6"/>
  <c r="T9" i="6"/>
  <c r="T12" i="6"/>
  <c r="T15" i="6"/>
  <c r="T18" i="6"/>
  <c r="T21" i="6"/>
  <c r="T23" i="6"/>
  <c r="T25" i="6"/>
  <c r="T27" i="6"/>
  <c r="U6" i="6"/>
  <c r="U8" i="6"/>
  <c r="U10" i="6"/>
  <c r="U12" i="6"/>
  <c r="U14" i="6"/>
  <c r="U16" i="6"/>
  <c r="U18" i="6"/>
  <c r="U20" i="6"/>
  <c r="U21" i="6"/>
  <c r="U23" i="6"/>
  <c r="U25" i="6"/>
  <c r="U26" i="6"/>
  <c r="U28" i="6"/>
  <c r="U29" i="6"/>
  <c r="U30" i="6"/>
  <c r="U32" i="6"/>
  <c r="U33" i="6"/>
  <c r="U34" i="6"/>
  <c r="T92" i="6"/>
  <c r="T96" i="6"/>
  <c r="T108" i="6"/>
  <c r="T116" i="6"/>
  <c r="T124" i="6"/>
  <c r="T128" i="6"/>
  <c r="T136" i="6"/>
  <c r="X6" i="6"/>
  <c r="X7" i="6"/>
  <c r="X10" i="6"/>
  <c r="X13" i="6"/>
  <c r="X16" i="6"/>
  <c r="X20" i="6"/>
  <c r="X26" i="6"/>
  <c r="T83" i="6"/>
  <c r="U84" i="6"/>
  <c r="T87" i="6"/>
  <c r="U88" i="6"/>
  <c r="T91" i="6"/>
  <c r="U92" i="6"/>
  <c r="T95" i="6"/>
  <c r="U96" i="6"/>
  <c r="T99" i="6"/>
  <c r="U100" i="6"/>
  <c r="T103" i="6"/>
  <c r="U104" i="6"/>
  <c r="T107" i="6"/>
  <c r="U108" i="6"/>
  <c r="T111" i="6"/>
  <c r="U112" i="6"/>
  <c r="T115" i="6"/>
  <c r="U116" i="6"/>
  <c r="T119" i="6"/>
  <c r="U120" i="6"/>
  <c r="T123" i="6"/>
  <c r="U124" i="6"/>
  <c r="T127" i="6"/>
  <c r="U128" i="6"/>
  <c r="T131" i="6"/>
  <c r="U132" i="6"/>
  <c r="T135" i="6"/>
  <c r="U136" i="6"/>
  <c r="T139" i="6"/>
  <c r="U140" i="6"/>
  <c r="T143" i="6"/>
  <c r="U144" i="6"/>
  <c r="T147" i="6"/>
  <c r="U148" i="6"/>
  <c r="T151" i="6"/>
  <c r="U152" i="6"/>
  <c r="T155" i="6"/>
  <c r="U156" i="6"/>
  <c r="T159" i="6"/>
  <c r="U160" i="6"/>
  <c r="T163" i="6"/>
  <c r="U164" i="6"/>
  <c r="T167" i="6"/>
  <c r="U168" i="6"/>
  <c r="T171" i="6"/>
  <c r="U172" i="6"/>
  <c r="T175" i="6"/>
  <c r="U176" i="6"/>
  <c r="T179" i="6"/>
  <c r="U180" i="6"/>
  <c r="T183" i="6"/>
  <c r="U184" i="6"/>
  <c r="T187" i="6"/>
  <c r="U188" i="6"/>
  <c r="T191" i="6"/>
  <c r="U192" i="6"/>
  <c r="T195" i="6"/>
  <c r="U196" i="6"/>
  <c r="T199" i="6"/>
  <c r="U200" i="6"/>
  <c r="T203" i="6"/>
  <c r="U204" i="6"/>
  <c r="T207" i="6"/>
  <c r="U208" i="6"/>
  <c r="T211" i="6"/>
  <c r="U212" i="6"/>
  <c r="T215" i="6"/>
  <c r="U216" i="6"/>
  <c r="T219" i="6"/>
  <c r="U220" i="6"/>
  <c r="U83" i="6"/>
  <c r="U87" i="6"/>
  <c r="U91" i="6"/>
  <c r="U95" i="6"/>
  <c r="U99" i="6"/>
  <c r="U103" i="6"/>
  <c r="U107" i="6"/>
  <c r="U111" i="6"/>
  <c r="U115" i="6"/>
  <c r="U119" i="6"/>
  <c r="U123" i="6"/>
  <c r="U127" i="6"/>
  <c r="U131" i="6"/>
  <c r="U135" i="6"/>
  <c r="U139" i="6"/>
  <c r="U143" i="6"/>
  <c r="U147" i="6"/>
  <c r="U151" i="6"/>
  <c r="U155" i="6"/>
  <c r="U159" i="6"/>
  <c r="U163" i="6"/>
  <c r="U167" i="6"/>
  <c r="U171" i="6"/>
  <c r="U175" i="6"/>
  <c r="U179" i="6"/>
  <c r="U183" i="6"/>
  <c r="U187" i="6"/>
  <c r="U191" i="6"/>
  <c r="U195" i="6"/>
  <c r="U199" i="6"/>
  <c r="U203" i="6"/>
  <c r="U207" i="6"/>
  <c r="U211" i="6"/>
  <c r="U215" i="6"/>
  <c r="U219" i="6"/>
  <c r="X243" i="6"/>
  <c r="U243" i="6"/>
  <c r="T243" i="6"/>
  <c r="X247" i="6"/>
  <c r="U247" i="6"/>
  <c r="T247" i="6"/>
  <c r="X251" i="6"/>
  <c r="U251" i="6"/>
  <c r="T251" i="6"/>
  <c r="X255" i="6"/>
  <c r="U255" i="6"/>
  <c r="T255" i="6"/>
  <c r="T276" i="6"/>
  <c r="T280" i="6"/>
  <c r="T284" i="6"/>
  <c r="T294" i="6"/>
  <c r="T298" i="6"/>
  <c r="T302" i="6"/>
  <c r="U306" i="6"/>
  <c r="T306" i="6"/>
  <c r="U308" i="6"/>
  <c r="T308" i="6"/>
  <c r="T310" i="6"/>
  <c r="T314" i="6"/>
  <c r="T318" i="6"/>
  <c r="T242" i="6"/>
  <c r="T246" i="6"/>
  <c r="T250" i="6"/>
  <c r="T254" i="6"/>
  <c r="T258" i="6"/>
  <c r="X306" i="6"/>
  <c r="X308" i="6"/>
  <c r="U242" i="6"/>
  <c r="U246" i="6"/>
  <c r="U250" i="6"/>
  <c r="U254" i="6"/>
  <c r="U258" i="6"/>
  <c r="U274" i="6"/>
  <c r="T274" i="6"/>
  <c r="U279" i="6"/>
  <c r="T279" i="6"/>
  <c r="U283" i="6"/>
  <c r="T283" i="6"/>
  <c r="U293" i="6"/>
  <c r="T293" i="6"/>
  <c r="U297" i="6"/>
  <c r="T297" i="6"/>
  <c r="U301" i="6"/>
  <c r="T301" i="6"/>
  <c r="U305" i="6"/>
  <c r="T305" i="6"/>
  <c r="U307" i="6"/>
  <c r="T307" i="6"/>
  <c r="U309" i="6"/>
  <c r="T309" i="6"/>
  <c r="U313" i="6"/>
  <c r="T313" i="6"/>
  <c r="U317" i="6"/>
  <c r="T317" i="6"/>
  <c r="U321" i="6"/>
  <c r="T321" i="6"/>
  <c r="U335" i="6"/>
  <c r="T335" i="6"/>
  <c r="T339" i="6"/>
  <c r="T340" i="6"/>
  <c r="T341" i="6"/>
  <c r="T342" i="6"/>
  <c r="T343" i="6"/>
  <c r="T344" i="6"/>
  <c r="T345" i="6"/>
  <c r="T346" i="6"/>
  <c r="T347" i="6"/>
  <c r="T348" i="6"/>
  <c r="T349" i="6"/>
  <c r="T350" i="6"/>
  <c r="T351" i="6"/>
  <c r="T352" i="6"/>
  <c r="T353" i="6"/>
  <c r="T354" i="6"/>
  <c r="T355" i="6"/>
  <c r="T356" i="6"/>
  <c r="T357" i="6"/>
  <c r="T358" i="6"/>
  <c r="T359" i="6"/>
  <c r="T360" i="6"/>
  <c r="T361" i="6"/>
  <c r="T362" i="6"/>
  <c r="T363" i="6"/>
  <c r="T364" i="6"/>
  <c r="T365" i="6"/>
  <c r="T366" i="6"/>
  <c r="T367" i="6"/>
  <c r="T368" i="6"/>
  <c r="T369" i="6"/>
  <c r="T370" i="6"/>
  <c r="T371" i="6"/>
  <c r="Q69" i="3" l="1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O52" i="4" l="1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2" i="4"/>
  <c r="O11" i="4"/>
  <c r="O10" i="4"/>
  <c r="O9" i="4"/>
  <c r="O8" i="4"/>
  <c r="M6" i="4"/>
  <c r="S69" i="3"/>
  <c r="S68" i="3"/>
  <c r="R68" i="3"/>
  <c r="S67" i="3"/>
  <c r="R67" i="3"/>
  <c r="S66" i="3"/>
  <c r="R66" i="3"/>
  <c r="S65" i="3"/>
  <c r="S64" i="3"/>
  <c r="R64" i="3"/>
  <c r="S63" i="3"/>
  <c r="R63" i="3"/>
  <c r="S62" i="3"/>
  <c r="R62" i="3"/>
  <c r="S61" i="3"/>
  <c r="S60" i="3"/>
  <c r="R60" i="3"/>
  <c r="S59" i="3"/>
  <c r="R59" i="3"/>
  <c r="S58" i="3"/>
  <c r="R58" i="3"/>
  <c r="S57" i="3"/>
  <c r="S56" i="3"/>
  <c r="R56" i="3"/>
  <c r="S55" i="3"/>
  <c r="R55" i="3"/>
  <c r="S54" i="3"/>
  <c r="R54" i="3"/>
  <c r="S53" i="3"/>
  <c r="Q52" i="3"/>
  <c r="R52" i="3" s="1"/>
  <c r="Q51" i="3"/>
  <c r="R51" i="3" s="1"/>
  <c r="Q50" i="3"/>
  <c r="R50" i="3" s="1"/>
  <c r="Q49" i="3"/>
  <c r="S49" i="3" s="1"/>
  <c r="Q48" i="3"/>
  <c r="R48" i="3" s="1"/>
  <c r="Q47" i="3"/>
  <c r="R47" i="3" s="1"/>
  <c r="Q46" i="3"/>
  <c r="R46" i="3" s="1"/>
  <c r="Q45" i="3"/>
  <c r="S45" i="3" s="1"/>
  <c r="Q44" i="3"/>
  <c r="R44" i="3" s="1"/>
  <c r="Q43" i="3"/>
  <c r="R43" i="3" s="1"/>
  <c r="Q42" i="3"/>
  <c r="R42" i="3" s="1"/>
  <c r="Q41" i="3"/>
  <c r="S41" i="3" s="1"/>
  <c r="Q40" i="3"/>
  <c r="R40" i="3" s="1"/>
  <c r="Q38" i="3"/>
  <c r="R38" i="3" s="1"/>
  <c r="Q37" i="3"/>
  <c r="R37" i="3" s="1"/>
  <c r="Q36" i="3"/>
  <c r="S36" i="3" s="1"/>
  <c r="Q35" i="3"/>
  <c r="R35" i="3" s="1"/>
  <c r="Q34" i="3"/>
  <c r="R34" i="3" s="1"/>
  <c r="Q33" i="3"/>
  <c r="R33" i="3" s="1"/>
  <c r="Q32" i="3"/>
  <c r="S32" i="3" s="1"/>
  <c r="Q31" i="3"/>
  <c r="R31" i="3" s="1"/>
  <c r="Q30" i="3"/>
  <c r="R30" i="3" s="1"/>
  <c r="Q29" i="3"/>
  <c r="R29" i="3" s="1"/>
  <c r="Q28" i="3"/>
  <c r="S28" i="3" s="1"/>
  <c r="Q27" i="3"/>
  <c r="R27" i="3" s="1"/>
  <c r="Q26" i="3"/>
  <c r="R26" i="3" s="1"/>
  <c r="Q25" i="3"/>
  <c r="R25" i="3" s="1"/>
  <c r="Q24" i="3"/>
  <c r="S24" i="3" s="1"/>
  <c r="Q23" i="3"/>
  <c r="R23" i="3" s="1"/>
  <c r="Q22" i="3"/>
  <c r="R22" i="3" s="1"/>
  <c r="Q21" i="3"/>
  <c r="R21" i="3" s="1"/>
  <c r="Q20" i="3"/>
  <c r="Q19" i="3"/>
  <c r="R19" i="3" s="1"/>
  <c r="Q18" i="3"/>
  <c r="R18" i="3" s="1"/>
  <c r="Q17" i="3"/>
  <c r="R17" i="3" s="1"/>
  <c r="Q16" i="3"/>
  <c r="Q15" i="3"/>
  <c r="R15" i="3" s="1"/>
  <c r="Q14" i="3"/>
  <c r="R14" i="3" s="1"/>
  <c r="Q13" i="3"/>
  <c r="R13" i="3" s="1"/>
  <c r="Q12" i="3"/>
  <c r="Q11" i="3"/>
  <c r="R11" i="3" s="1"/>
  <c r="Q10" i="3"/>
  <c r="R10" i="3" s="1"/>
  <c r="Q9" i="3"/>
  <c r="R9" i="3" s="1"/>
  <c r="Q8" i="3"/>
  <c r="Q7" i="3"/>
  <c r="R7" i="3" s="1"/>
  <c r="Q6" i="3"/>
  <c r="Q111" i="3" l="1"/>
  <c r="S111" i="3" s="1"/>
  <c r="M76" i="4"/>
  <c r="F19" i="5" s="1"/>
  <c r="O6" i="4"/>
  <c r="S13" i="3"/>
  <c r="N35" i="4"/>
  <c r="N27" i="4"/>
  <c r="N19" i="4"/>
  <c r="N31" i="4"/>
  <c r="N43" i="4"/>
  <c r="N51" i="4"/>
  <c r="N23" i="4"/>
  <c r="S6" i="3"/>
  <c r="N15" i="4"/>
  <c r="N47" i="4"/>
  <c r="N39" i="4"/>
  <c r="N9" i="4"/>
  <c r="S15" i="3"/>
  <c r="S22" i="3"/>
  <c r="S29" i="3"/>
  <c r="S31" i="3"/>
  <c r="S38" i="3"/>
  <c r="S42" i="3"/>
  <c r="S9" i="3"/>
  <c r="S11" i="3"/>
  <c r="S18" i="3"/>
  <c r="S25" i="3"/>
  <c r="S27" i="3"/>
  <c r="S34" i="3"/>
  <c r="S50" i="3"/>
  <c r="S7" i="3"/>
  <c r="S14" i="3"/>
  <c r="S21" i="3"/>
  <c r="S23" i="3"/>
  <c r="S30" i="3"/>
  <c r="S37" i="3"/>
  <c r="S10" i="3"/>
  <c r="S17" i="3"/>
  <c r="S19" i="3"/>
  <c r="S26" i="3"/>
  <c r="S33" i="3"/>
  <c r="S35" i="3"/>
  <c r="S51" i="3"/>
  <c r="S46" i="3"/>
  <c r="S48" i="3"/>
  <c r="S44" i="3"/>
  <c r="S47" i="3"/>
  <c r="S40" i="3"/>
  <c r="S43" i="3"/>
  <c r="S52" i="3"/>
  <c r="S12" i="3"/>
  <c r="R12" i="3"/>
  <c r="S20" i="3"/>
  <c r="R20" i="3"/>
  <c r="S8" i="3"/>
  <c r="R8" i="3"/>
  <c r="S16" i="3"/>
  <c r="R16" i="3"/>
  <c r="N7" i="4"/>
  <c r="N11" i="4"/>
  <c r="N17" i="4"/>
  <c r="N21" i="4"/>
  <c r="N25" i="4"/>
  <c r="N29" i="4"/>
  <c r="N33" i="4"/>
  <c r="N37" i="4"/>
  <c r="N41" i="4"/>
  <c r="N45" i="4"/>
  <c r="N49" i="4"/>
  <c r="R6" i="3"/>
  <c r="O7" i="4"/>
  <c r="N8" i="4"/>
  <c r="N12" i="4"/>
  <c r="N18" i="4"/>
  <c r="N22" i="4"/>
  <c r="N26" i="4"/>
  <c r="N30" i="4"/>
  <c r="N34" i="4"/>
  <c r="N38" i="4"/>
  <c r="N42" i="4"/>
  <c r="N46" i="4"/>
  <c r="N50" i="4"/>
  <c r="R24" i="3"/>
  <c r="R28" i="3"/>
  <c r="R32" i="3"/>
  <c r="R36" i="3"/>
  <c r="R41" i="3"/>
  <c r="R45" i="3"/>
  <c r="R49" i="3"/>
  <c r="R53" i="3"/>
  <c r="R57" i="3"/>
  <c r="R61" i="3"/>
  <c r="R65" i="3"/>
  <c r="R69" i="3"/>
  <c r="N6" i="4"/>
  <c r="N10" i="4"/>
  <c r="N16" i="4"/>
  <c r="N20" i="4"/>
  <c r="N24" i="4"/>
  <c r="N28" i="4"/>
  <c r="N32" i="4"/>
  <c r="N36" i="4"/>
  <c r="N40" i="4"/>
  <c r="N44" i="4"/>
  <c r="N48" i="4"/>
  <c r="N52" i="4"/>
  <c r="R111" i="3" l="1"/>
  <c r="E18" i="5" s="1"/>
  <c r="N76" i="4"/>
  <c r="O77" i="4"/>
  <c r="O2" i="4" s="1"/>
  <c r="E19" i="5"/>
  <c r="F18" i="5"/>
  <c r="S112" i="3"/>
  <c r="S3" i="3" s="1"/>
  <c r="G19" i="5" l="1"/>
  <c r="G18" i="5"/>
  <c r="S68" i="6" l="1"/>
  <c r="X68" i="6" s="1"/>
  <c r="U4" i="6" s="1"/>
  <c r="F17" i="5" s="1"/>
  <c r="S376" i="6" l="1"/>
  <c r="F16" i="5" s="1"/>
  <c r="U68" i="6"/>
  <c r="T68" i="6"/>
  <c r="T376" i="6" s="1"/>
  <c r="E16" i="5" s="1"/>
  <c r="U376" i="6" l="1"/>
  <c r="U377" i="6" s="1"/>
  <c r="G16" i="5" l="1"/>
  <c r="G20" i="5" s="1"/>
  <c r="G22" i="5" s="1"/>
  <c r="G23" i="5" s="1"/>
  <c r="G24" i="5" s="1"/>
  <c r="U2" i="6"/>
</calcChain>
</file>

<file path=xl/sharedStrings.xml><?xml version="1.0" encoding="utf-8"?>
<sst xmlns="http://schemas.openxmlformats.org/spreadsheetml/2006/main" count="2568" uniqueCount="1455">
  <si>
    <t>Climbing Holds</t>
  </si>
  <si>
    <t xml:space="preserve"> </t>
  </si>
  <si>
    <t>Taxable amount</t>
  </si>
  <si>
    <t>Total weight</t>
  </si>
  <si>
    <t>RAL CODE PU HOLDS</t>
  </si>
  <si>
    <t>Range</t>
  </si>
  <si>
    <t>Set</t>
  </si>
  <si>
    <t xml:space="preserve">Subset                       </t>
  </si>
  <si>
    <t>Nb holds / set</t>
  </si>
  <si>
    <t>PU EUR HT</t>
  </si>
  <si>
    <t>Jet Black</t>
  </si>
  <si>
    <t>Sky Blue</t>
  </si>
  <si>
    <t>Bright Yellow</t>
  </si>
  <si>
    <t>Traffic Red</t>
  </si>
  <si>
    <t>Signal Violet</t>
  </si>
  <si>
    <t>Fluoro Orange</t>
  </si>
  <si>
    <t>Fluoro Pink</t>
  </si>
  <si>
    <t>Fluoro Green</t>
  </si>
  <si>
    <t>Pure White</t>
  </si>
  <si>
    <t>US Green 16-16</t>
  </si>
  <si>
    <t>US Green 16-09</t>
  </si>
  <si>
    <t>US Purple 17-13</t>
  </si>
  <si>
    <t>US Orange 14-01</t>
  </si>
  <si>
    <t>Nb sets</t>
  </si>
  <si>
    <t>Nb holds</t>
  </si>
  <si>
    <t>Total EUR</t>
  </si>
  <si>
    <t>Bolts sizes</t>
  </si>
  <si>
    <t>Weight/set</t>
  </si>
  <si>
    <t>Kalymnos Tufas</t>
  </si>
  <si>
    <t>Kaly tufa M1</t>
  </si>
  <si>
    <t>001.01.M-M</t>
  </si>
  <si>
    <t>Kaly tufa L1</t>
  </si>
  <si>
    <t>001.01.L-M</t>
  </si>
  <si>
    <t>3x(C)100
1x(C)80
1x(C)70</t>
  </si>
  <si>
    <t>Kaly tufa L2</t>
  </si>
  <si>
    <t>001.02.L-M</t>
  </si>
  <si>
    <t>Kaly tufa L3</t>
  </si>
  <si>
    <t>001.03.L-M</t>
  </si>
  <si>
    <t xml:space="preserve">Kaly tufa XL1  </t>
  </si>
  <si>
    <t>001.01.XL-M</t>
  </si>
  <si>
    <t>2x(B)70
1x(B)60</t>
  </si>
  <si>
    <t>Kaly tufa mega</t>
  </si>
  <si>
    <t>001.01.MEG-M</t>
  </si>
  <si>
    <t>Kalymnos Calcites</t>
  </si>
  <si>
    <t>Kaly calcite S1</t>
  </si>
  <si>
    <t>002.01.S-M</t>
  </si>
  <si>
    <t>3x(C)50
2x(C)60</t>
  </si>
  <si>
    <t xml:space="preserve">Kaly calcite  M1 </t>
  </si>
  <si>
    <t>002.01.M-M</t>
  </si>
  <si>
    <t>Kaly calcite M2</t>
  </si>
  <si>
    <t>002.02.M-M</t>
  </si>
  <si>
    <t>2x(C)60
2x(C)50
1x(C)70</t>
  </si>
  <si>
    <t>Kaly calcite L1</t>
  </si>
  <si>
    <t>002.01.L-M</t>
  </si>
  <si>
    <t>3x(C)80
2x(C)70</t>
  </si>
  <si>
    <t>Kaly calcite L2</t>
  </si>
  <si>
    <t>002.02.L-M</t>
  </si>
  <si>
    <t>1x(C)80
1x(C)70
3x(C)100</t>
  </si>
  <si>
    <t>Kaly calcite XL1</t>
  </si>
  <si>
    <t>002.01.XL-M</t>
  </si>
  <si>
    <t>1x(C)80
2x(C)70</t>
  </si>
  <si>
    <t>Kaly calcite XL2</t>
  </si>
  <si>
    <t>002.02.XL-M</t>
  </si>
  <si>
    <t>3x(C)100
2x(C)80</t>
  </si>
  <si>
    <t>Kaly calcite mega 1</t>
  </si>
  <si>
    <t>002.01.MEG-M</t>
  </si>
  <si>
    <t>1x(C)120
1x(C)100</t>
  </si>
  <si>
    <t>Kalymnos Flowers</t>
  </si>
  <si>
    <t>Kaly flower XS1</t>
  </si>
  <si>
    <t>003.01.XS-H</t>
  </si>
  <si>
    <t>5x(C)40</t>
  </si>
  <si>
    <t>Kaly flower XS2</t>
  </si>
  <si>
    <t>003.02.XS-H</t>
  </si>
  <si>
    <t>5x(C)41</t>
  </si>
  <si>
    <t>Kaly flower XS3</t>
  </si>
  <si>
    <t>003.03.XS-H</t>
  </si>
  <si>
    <t>3x(C)40
2x(C)50</t>
  </si>
  <si>
    <t>Kaly flower S1</t>
  </si>
  <si>
    <t>003.01.S-H</t>
  </si>
  <si>
    <t>3x(B)50
2x(B)60</t>
  </si>
  <si>
    <t>Kaly flower M1</t>
  </si>
  <si>
    <t>003.01.M-E</t>
  </si>
  <si>
    <t>Kaly flower M2</t>
  </si>
  <si>
    <t>003.02.M-H</t>
  </si>
  <si>
    <t>4x(C)50
1x(C)40</t>
  </si>
  <si>
    <t>Kaly flower M3</t>
  </si>
  <si>
    <t>003.03.M-M</t>
  </si>
  <si>
    <t>1x(C)60
4x(C)50</t>
  </si>
  <si>
    <t>Kaly flower L1</t>
  </si>
  <si>
    <t>003.01.L-E</t>
  </si>
  <si>
    <t>5x(C)60</t>
  </si>
  <si>
    <t>Kaly flower L2</t>
  </si>
  <si>
    <t>003.02.L-E</t>
  </si>
  <si>
    <t>Kaly flower XL1</t>
  </si>
  <si>
    <t>003.01.XL-M</t>
  </si>
  <si>
    <t>Base</t>
  </si>
  <si>
    <t>Base XS1</t>
  </si>
  <si>
    <t>004.01.XS-E</t>
  </si>
  <si>
    <t>Base XS2</t>
  </si>
  <si>
    <t>004.02.XS-E</t>
  </si>
  <si>
    <t>Base XS3</t>
  </si>
  <si>
    <t xml:space="preserve">004.03.XS-M </t>
  </si>
  <si>
    <t>Base XS4</t>
  </si>
  <si>
    <t>004.04.XS-H</t>
  </si>
  <si>
    <t>Base XS5</t>
  </si>
  <si>
    <t>004.05.XS-H</t>
  </si>
  <si>
    <t>Wave</t>
  </si>
  <si>
    <t>Ships</t>
  </si>
  <si>
    <t>010.01.L-H</t>
  </si>
  <si>
    <t>4x(C)70
1x(C)80</t>
  </si>
  <si>
    <t>Bank</t>
  </si>
  <si>
    <t>010.02.L-E</t>
  </si>
  <si>
    <t>4x(C)100
1x(C)80</t>
  </si>
  <si>
    <t>Cortès</t>
  </si>
  <si>
    <t>010.01.XL-E</t>
  </si>
  <si>
    <t>5x(C)100</t>
  </si>
  <si>
    <t>Walls</t>
  </si>
  <si>
    <t>010.02.XL-E</t>
  </si>
  <si>
    <t>3x(C)100</t>
  </si>
  <si>
    <t>Plume</t>
  </si>
  <si>
    <t>010.01.XXL-H</t>
  </si>
  <si>
    <t>1x(C)80</t>
  </si>
  <si>
    <t>Nazaré</t>
  </si>
  <si>
    <t>010.01.MEG-H</t>
  </si>
  <si>
    <t>1x(C)100</t>
  </si>
  <si>
    <t>Belharra</t>
  </si>
  <si>
    <t>010.02.MEG-E</t>
  </si>
  <si>
    <t>Jaws</t>
  </si>
  <si>
    <t>010.03.MEG-M</t>
  </si>
  <si>
    <t>1x(C)60</t>
  </si>
  <si>
    <t>Pipeline</t>
  </si>
  <si>
    <t>010.04.MEG-H</t>
  </si>
  <si>
    <t>1x(B)160</t>
  </si>
  <si>
    <t>Mavericks</t>
  </si>
  <si>
    <t>010.05.MEG-M</t>
  </si>
  <si>
    <t>1x(C)120</t>
  </si>
  <si>
    <t>Avalanche</t>
  </si>
  <si>
    <t>010.06.MEG-H</t>
  </si>
  <si>
    <t>1x(C)175</t>
  </si>
  <si>
    <t>Kanagawa</t>
  </si>
  <si>
    <t>010.07.MEG-M</t>
  </si>
  <si>
    <t xml:space="preserve">Teahupoo </t>
  </si>
  <si>
    <t>010.08.MEG-H</t>
  </si>
  <si>
    <t>Hawaï</t>
  </si>
  <si>
    <t>010.09.MEG-H</t>
  </si>
  <si>
    <t>Shirahama</t>
  </si>
  <si>
    <t>010.10.MEG-H</t>
  </si>
  <si>
    <t>Oahu</t>
  </si>
  <si>
    <t>010.11.MEG-H</t>
  </si>
  <si>
    <t>1x(B)140</t>
  </si>
  <si>
    <t>Dungeons</t>
  </si>
  <si>
    <t>010.12.MEG-H</t>
  </si>
  <si>
    <t>Volumholds</t>
  </si>
  <si>
    <t>Blackfoot</t>
  </si>
  <si>
    <t>012.01.XXS-H</t>
  </si>
  <si>
    <t>Screw on</t>
  </si>
  <si>
    <t>Volcano</t>
  </si>
  <si>
    <t>012.01.XS-H</t>
  </si>
  <si>
    <t>Hubby</t>
  </si>
  <si>
    <t>012.01.S-M</t>
  </si>
  <si>
    <t>Soap</t>
  </si>
  <si>
    <t>012.02.S-H</t>
  </si>
  <si>
    <t>Crack</t>
  </si>
  <si>
    <t>012.03.S-H</t>
  </si>
  <si>
    <t>Moon</t>
  </si>
  <si>
    <t>012.04.S-H</t>
  </si>
  <si>
    <t>TV S</t>
  </si>
  <si>
    <t>012.05.S-M</t>
  </si>
  <si>
    <t>TV M</t>
  </si>
  <si>
    <t>012.01.M-M</t>
  </si>
  <si>
    <t>Planets</t>
  </si>
  <si>
    <t>Ceres</t>
  </si>
  <si>
    <t>014.01.M-H</t>
  </si>
  <si>
    <t>3x(C)60
1x(C)70
1x(C)50</t>
  </si>
  <si>
    <t>Argos</t>
  </si>
  <si>
    <t>014.01.L-H</t>
  </si>
  <si>
    <t>2x(C)100
1x(C)80</t>
  </si>
  <si>
    <t>Utopia</t>
  </si>
  <si>
    <t>014.02.L-M</t>
  </si>
  <si>
    <t>2x(C)100
1x(C)120</t>
  </si>
  <si>
    <t>Styx</t>
  </si>
  <si>
    <t>014.03.L-M</t>
  </si>
  <si>
    <t>Orcus</t>
  </si>
  <si>
    <t>014.04.L-M</t>
  </si>
  <si>
    <t>Eris</t>
  </si>
  <si>
    <t>014.01.XL-M</t>
  </si>
  <si>
    <t>2x(C)100</t>
  </si>
  <si>
    <t>Pluto</t>
  </si>
  <si>
    <t>014.02.XL-M</t>
  </si>
  <si>
    <t>1x(C)100
1x(C)120</t>
  </si>
  <si>
    <t>Haumea</t>
  </si>
  <si>
    <t>014.03.XL-H</t>
  </si>
  <si>
    <t>Quaorar</t>
  </si>
  <si>
    <t>014.04.XL-H</t>
  </si>
  <si>
    <t>2x(C)50</t>
  </si>
  <si>
    <t>Venus</t>
  </si>
  <si>
    <t>014.05.XL-H</t>
  </si>
  <si>
    <t>4x(C)100</t>
  </si>
  <si>
    <t>Neptune</t>
  </si>
  <si>
    <t>014.06.XL-E</t>
  </si>
  <si>
    <t>2x(C)60
3x(C)70</t>
  </si>
  <si>
    <t>Titan</t>
  </si>
  <si>
    <t>014.07-XL-M</t>
  </si>
  <si>
    <t>3x(C)120</t>
  </si>
  <si>
    <t>Dac</t>
  </si>
  <si>
    <t>014.08-XL-M</t>
  </si>
  <si>
    <t>Pulsar</t>
  </si>
  <si>
    <t>014.09-XL-M</t>
  </si>
  <si>
    <t>1x(C)120
2x(C)100</t>
  </si>
  <si>
    <t>Lo</t>
  </si>
  <si>
    <t>014.01.XXL-M</t>
  </si>
  <si>
    <t>1x(C)120
1x(C)121</t>
  </si>
  <si>
    <t>Saturn</t>
  </si>
  <si>
    <t>014.02.XXL-M</t>
  </si>
  <si>
    <t>1x(C)129
1x(C)130</t>
  </si>
  <si>
    <t>Mercury</t>
  </si>
  <si>
    <t>014.03.XXL-E</t>
  </si>
  <si>
    <t>3x(C)70</t>
  </si>
  <si>
    <t>Jupiter</t>
  </si>
  <si>
    <t>014.01.MEG-M</t>
  </si>
  <si>
    <t>1x(C)155</t>
  </si>
  <si>
    <t>B 612</t>
  </si>
  <si>
    <t>014.02.MEG-M</t>
  </si>
  <si>
    <t>1x(C)126</t>
  </si>
  <si>
    <t>Earth</t>
  </si>
  <si>
    <t>014.03.MEG-M</t>
  </si>
  <si>
    <t>Mars</t>
  </si>
  <si>
    <t>014.04.MEG-M</t>
  </si>
  <si>
    <t>Uranus</t>
  </si>
  <si>
    <t>014.05.MEG-H</t>
  </si>
  <si>
    <t>Arrakis</t>
  </si>
  <si>
    <t>014.06.MEG-M</t>
  </si>
  <si>
    <t>Hesperus</t>
  </si>
  <si>
    <t>014.07.MEG-M</t>
  </si>
  <si>
    <t>Satellites</t>
  </si>
  <si>
    <t>Thalassa</t>
  </si>
  <si>
    <t>015.01.XS-E</t>
  </si>
  <si>
    <t>8x(C)40
2x(C)50</t>
  </si>
  <si>
    <t>Triton</t>
  </si>
  <si>
    <t>015.01.S-E</t>
  </si>
  <si>
    <t>Galatea</t>
  </si>
  <si>
    <t>015.01.M-E</t>
  </si>
  <si>
    <t>10x(C)50
1x(C)60</t>
  </si>
  <si>
    <t>Helios</t>
  </si>
  <si>
    <t>015.02.M-M</t>
  </si>
  <si>
    <t>9x(C)50
2x(C)40</t>
  </si>
  <si>
    <t>Miranda</t>
  </si>
  <si>
    <t>015.01.L-E</t>
  </si>
  <si>
    <t>Demos</t>
  </si>
  <si>
    <t>015.02.L-E</t>
  </si>
  <si>
    <t>3x(C)60
2x(C)50</t>
  </si>
  <si>
    <t>Star Games</t>
  </si>
  <si>
    <t>Spoutnik</t>
  </si>
  <si>
    <t>016.01.XS-H</t>
  </si>
  <si>
    <t>Pioneer S1</t>
  </si>
  <si>
    <t>016.01.S-H</t>
  </si>
  <si>
    <t>Pioneer S2</t>
  </si>
  <si>
    <t>016.02.S-M</t>
  </si>
  <si>
    <t>Explorer S1</t>
  </si>
  <si>
    <t>016.03.S-M</t>
  </si>
  <si>
    <t>Explorer S2</t>
  </si>
  <si>
    <t>016.04.S-E</t>
  </si>
  <si>
    <t>Jason</t>
  </si>
  <si>
    <t>016.01.M-M</t>
  </si>
  <si>
    <t>Deep Impact</t>
  </si>
  <si>
    <t>016.02.M-M</t>
  </si>
  <si>
    <t>1x(C)60
2x(C)50</t>
  </si>
  <si>
    <t>Spot</t>
  </si>
  <si>
    <t>016.01.XL-M</t>
  </si>
  <si>
    <t>1x(C)100
1x(C)70</t>
  </si>
  <si>
    <t>Messenger</t>
  </si>
  <si>
    <t>016.02.XL-M</t>
  </si>
  <si>
    <t>1x(C)60
1x(C)80</t>
  </si>
  <si>
    <t>Oscar</t>
  </si>
  <si>
    <t>016.01.XXL-M</t>
  </si>
  <si>
    <t>Genesis</t>
  </si>
  <si>
    <t>016.02.XXL-H</t>
  </si>
  <si>
    <t>1x(C)50</t>
  </si>
  <si>
    <t>Viking</t>
  </si>
  <si>
    <t>016.01.MEG-H</t>
  </si>
  <si>
    <t>1x(B)90</t>
  </si>
  <si>
    <t>Sentinel</t>
  </si>
  <si>
    <t>016.02.MEG-H</t>
  </si>
  <si>
    <t>Millenium</t>
  </si>
  <si>
    <t>016.03.MEG-H</t>
  </si>
  <si>
    <t>1x(B)120
1x(B)90</t>
  </si>
  <si>
    <t>Wings</t>
  </si>
  <si>
    <t>Harpies</t>
  </si>
  <si>
    <t>017.01.XS-H</t>
  </si>
  <si>
    <t>Ange</t>
  </si>
  <si>
    <t>017.02.XS-H</t>
  </si>
  <si>
    <t>Méduse</t>
  </si>
  <si>
    <t>017.01.S-H</t>
  </si>
  <si>
    <t>Lucifer</t>
  </si>
  <si>
    <t>017.02.S-H</t>
  </si>
  <si>
    <t>Rokh</t>
  </si>
  <si>
    <t>017.03.S-H</t>
  </si>
  <si>
    <t>6x(C)50
4x(C)40</t>
  </si>
  <si>
    <t>Valkyrie</t>
  </si>
  <si>
    <t>017.04.S-M</t>
  </si>
  <si>
    <t>3x(C)40
8x(C)50</t>
  </si>
  <si>
    <t>Raptor</t>
  </si>
  <si>
    <t>017.05.S-M</t>
  </si>
  <si>
    <t>5x(B)40</t>
  </si>
  <si>
    <t>Dédale</t>
  </si>
  <si>
    <t>017.01.M-M</t>
  </si>
  <si>
    <t>Phénix</t>
  </si>
  <si>
    <t>017.02.M-H</t>
  </si>
  <si>
    <t>Sphinx</t>
  </si>
  <si>
    <t>017.03.M-M</t>
  </si>
  <si>
    <t>5x(C)50</t>
  </si>
  <si>
    <t>Sparrow</t>
  </si>
  <si>
    <t>017.04.M-M</t>
  </si>
  <si>
    <t>1x(B)40</t>
  </si>
  <si>
    <t>Hawk</t>
  </si>
  <si>
    <t>017.05.M-M</t>
  </si>
  <si>
    <t>4x(B)50</t>
  </si>
  <si>
    <t>Astraeos</t>
  </si>
  <si>
    <t>017.01.L-H</t>
  </si>
  <si>
    <t>2x(C)40
1x(C)50</t>
  </si>
  <si>
    <t>Hermès</t>
  </si>
  <si>
    <t>017.02.L-H</t>
  </si>
  <si>
    <t>3x(C)50</t>
  </si>
  <si>
    <t>Blade</t>
  </si>
  <si>
    <t>017.03.L-E</t>
  </si>
  <si>
    <t>Eos</t>
  </si>
  <si>
    <t>017.01.XL-H</t>
  </si>
  <si>
    <t>1x(B)40
1x(B)50</t>
  </si>
  <si>
    <t>Icare</t>
  </si>
  <si>
    <t>017.01.XXL-M</t>
  </si>
  <si>
    <t>1x(C)50
1x(C)60</t>
  </si>
  <si>
    <t>Shadows</t>
  </si>
  <si>
    <t>017.02.XXL-M</t>
  </si>
  <si>
    <t>2x(B)70</t>
  </si>
  <si>
    <t>Pegase</t>
  </si>
  <si>
    <t>017.01.MEG-M</t>
  </si>
  <si>
    <t>Fender</t>
  </si>
  <si>
    <t>017.02.MEG-E</t>
  </si>
  <si>
    <t>Flag</t>
  </si>
  <si>
    <t>017.03.MEG-E</t>
  </si>
  <si>
    <t>Urban</t>
  </si>
  <si>
    <t>Urban XS1</t>
  </si>
  <si>
    <t>018.01.XS-E</t>
  </si>
  <si>
    <t>6x(C)40
5x(C)50</t>
  </si>
  <si>
    <t>Urban XS2</t>
  </si>
  <si>
    <t>018.02.XS-H</t>
  </si>
  <si>
    <t>2x(C)50
3x(C)40</t>
  </si>
  <si>
    <t>Urban S1</t>
  </si>
  <si>
    <t>018.01.S-M</t>
  </si>
  <si>
    <t>9x(C)50
1x(C)40</t>
  </si>
  <si>
    <t>Urban S2</t>
  </si>
  <si>
    <t>018.02.S-E</t>
  </si>
  <si>
    <t>Urban S3</t>
  </si>
  <si>
    <t>018.03.S-H</t>
  </si>
  <si>
    <t>Urban M1</t>
  </si>
  <si>
    <t>018.01.M-E</t>
  </si>
  <si>
    <t>4x(C)60
6x(C)50</t>
  </si>
  <si>
    <t>Urban M2</t>
  </si>
  <si>
    <t>018.02.M-E</t>
  </si>
  <si>
    <t>4x(C)70
5x(C)60
1x(C)50</t>
  </si>
  <si>
    <t>Urban M3</t>
  </si>
  <si>
    <t>018.03.M-E</t>
  </si>
  <si>
    <t>Urban L1</t>
  </si>
  <si>
    <t>018.01.L-E</t>
  </si>
  <si>
    <t>3x(C)60
2x(C)70</t>
  </si>
  <si>
    <t>Urban L2</t>
  </si>
  <si>
    <t>018.02.L-E</t>
  </si>
  <si>
    <t>2x(C)80
3x(C)70</t>
  </si>
  <si>
    <t>Urban L3</t>
  </si>
  <si>
    <t>018.03.L-E</t>
  </si>
  <si>
    <t>Urban L4</t>
  </si>
  <si>
    <t>018.04.L-E</t>
  </si>
  <si>
    <t>1x(C)70
3x(C)60
1x(C)80</t>
  </si>
  <si>
    <t>Urban XL1</t>
  </si>
  <si>
    <t>018.01.XL-E</t>
  </si>
  <si>
    <t xml:space="preserve">Craters </t>
  </si>
  <si>
    <t>Marum</t>
  </si>
  <si>
    <t>019.01.XS-H</t>
  </si>
  <si>
    <t>screw on</t>
  </si>
  <si>
    <t>Picos XS1</t>
  </si>
  <si>
    <t>019.02.XS-H</t>
  </si>
  <si>
    <t>Picos XS2</t>
  </si>
  <si>
    <t>019.03.XS-H</t>
  </si>
  <si>
    <t>Picos S1</t>
  </si>
  <si>
    <t>019.01.S-H</t>
  </si>
  <si>
    <t>Picos S2</t>
  </si>
  <si>
    <t>019.02.S-H</t>
  </si>
  <si>
    <t>1x(B)50
3x(B)40</t>
  </si>
  <si>
    <t>Picos S3</t>
  </si>
  <si>
    <t>019.03.S-H</t>
  </si>
  <si>
    <t>4x(B)50
1x(B)60</t>
  </si>
  <si>
    <t>Roncador</t>
  </si>
  <si>
    <t>019.04.S-H</t>
  </si>
  <si>
    <t>Bikini</t>
  </si>
  <si>
    <t>019.05.S-H</t>
  </si>
  <si>
    <t>Cook M1</t>
  </si>
  <si>
    <t>019.01.M-M</t>
  </si>
  <si>
    <t>2x(B)50
1x(B)60</t>
  </si>
  <si>
    <t>Cook M2</t>
  </si>
  <si>
    <t>019.02.M-H</t>
  </si>
  <si>
    <t>2x(B)60
1x(B)50</t>
  </si>
  <si>
    <t>Cook M3</t>
  </si>
  <si>
    <t>019.03.M-H</t>
  </si>
  <si>
    <t>Picos M1</t>
  </si>
  <si>
    <t>019.04.M-H</t>
  </si>
  <si>
    <t>Nukumanu</t>
  </si>
  <si>
    <t>019.05.M-H</t>
  </si>
  <si>
    <t>1x(B)60</t>
  </si>
  <si>
    <t>Stromboli</t>
  </si>
  <si>
    <t>019.01.L-M</t>
  </si>
  <si>
    <t>2x(C)60</t>
  </si>
  <si>
    <t>Amak</t>
  </si>
  <si>
    <t>019.02.L-E</t>
  </si>
  <si>
    <t>2x(C)80</t>
  </si>
  <si>
    <t>Spider L1</t>
  </si>
  <si>
    <t>019.03.L-M</t>
  </si>
  <si>
    <t>2x(B)70
1x(B)80</t>
  </si>
  <si>
    <t>Spider L2</t>
  </si>
  <si>
    <t>019.04.L-E</t>
  </si>
  <si>
    <t>1x(B)70
1x(B)80
1x(B)60</t>
  </si>
  <si>
    <t>Spider L3</t>
  </si>
  <si>
    <t>019.05.L-E</t>
  </si>
  <si>
    <t>1x(B)50
1x(B)60
1x(B)70</t>
  </si>
  <si>
    <t>Erebus L1</t>
  </si>
  <si>
    <t>019.06.L-M</t>
  </si>
  <si>
    <t>1x(B)60
1x(B)70</t>
  </si>
  <si>
    <t>Erebus L2</t>
  </si>
  <si>
    <t>019.07.L-H</t>
  </si>
  <si>
    <t>1x(B)40
1x(B)60</t>
  </si>
  <si>
    <t>Onotoa</t>
  </si>
  <si>
    <t>019.08.L-H</t>
  </si>
  <si>
    <t>1x(B)70
2x(B)60
2x(B)50</t>
  </si>
  <si>
    <t>The Saucer L1</t>
  </si>
  <si>
    <t>019.09.L-E</t>
  </si>
  <si>
    <t>Monchu</t>
  </si>
  <si>
    <t>019.10.L-H</t>
  </si>
  <si>
    <t>1x(B)140
1x(B)120
1x(B)160</t>
  </si>
  <si>
    <t>Cocoa</t>
  </si>
  <si>
    <t>019.11.L-E</t>
  </si>
  <si>
    <t>2x(B)50</t>
  </si>
  <si>
    <t>Hokkaido</t>
  </si>
  <si>
    <t>019.12.L-M</t>
  </si>
  <si>
    <t>1x(B)60
2x(B)50</t>
  </si>
  <si>
    <t>Albertine</t>
  </si>
  <si>
    <t>019.01.XL-H</t>
  </si>
  <si>
    <t>Jarvis</t>
  </si>
  <si>
    <t>019.02.XL-E</t>
  </si>
  <si>
    <t>1x(C)130</t>
  </si>
  <si>
    <t>Diamond</t>
  </si>
  <si>
    <t>019.03.XL-H</t>
  </si>
  <si>
    <t>Vesuve</t>
  </si>
  <si>
    <t>019.04.XL-M</t>
  </si>
  <si>
    <t>1x(B)100</t>
  </si>
  <si>
    <t>Pavlov</t>
  </si>
  <si>
    <t>019.05.XL-H</t>
  </si>
  <si>
    <t>1x(B)50</t>
  </si>
  <si>
    <t>Pavlov Sister</t>
  </si>
  <si>
    <t>019.06.XL-H</t>
  </si>
  <si>
    <t>Taal</t>
  </si>
  <si>
    <t>019.07.XL-M</t>
  </si>
  <si>
    <t>1x(5)50</t>
  </si>
  <si>
    <t>The Saucer XL1</t>
  </si>
  <si>
    <t>019.08.XL-E</t>
  </si>
  <si>
    <t>1x(B)60
1x(B)120</t>
  </si>
  <si>
    <t>Tartempion</t>
  </si>
  <si>
    <t>019.09.XL-H</t>
  </si>
  <si>
    <t>1x(B)200</t>
  </si>
  <si>
    <t>Agun</t>
  </si>
  <si>
    <t>019.10.XL-H</t>
  </si>
  <si>
    <t>Tycho</t>
  </si>
  <si>
    <t>019.11.XL-M</t>
  </si>
  <si>
    <t>Okama</t>
  </si>
  <si>
    <t>019.12.XL-E</t>
  </si>
  <si>
    <t>Vulcain</t>
  </si>
  <si>
    <t>019.01.XXL-M</t>
  </si>
  <si>
    <t>Krakatoa</t>
  </si>
  <si>
    <t>019.02.XXL-M</t>
  </si>
  <si>
    <t>Fuego</t>
  </si>
  <si>
    <t>019.03.XXL-M</t>
  </si>
  <si>
    <t>1x(B)80</t>
  </si>
  <si>
    <t>Truc</t>
  </si>
  <si>
    <t>019.04.XXL-M</t>
  </si>
  <si>
    <t>1x(B)120</t>
  </si>
  <si>
    <t>Bagana</t>
  </si>
  <si>
    <t>019.05.XXL-H</t>
  </si>
  <si>
    <t>Muche</t>
  </si>
  <si>
    <t>019.06.XXL-H</t>
  </si>
  <si>
    <t>Bobet</t>
  </si>
  <si>
    <t>019.07.XXL-H</t>
  </si>
  <si>
    <t>Fangio</t>
  </si>
  <si>
    <t>019.08.XXL-M</t>
  </si>
  <si>
    <t>1x(B)204</t>
  </si>
  <si>
    <t>Fuji</t>
  </si>
  <si>
    <t>019.01.MEG-E</t>
  </si>
  <si>
    <t>1x(C)170</t>
  </si>
  <si>
    <t>Etna</t>
  </si>
  <si>
    <t>019.02.MEG-M</t>
  </si>
  <si>
    <t>1x(C)136</t>
  </si>
  <si>
    <t>Fournaise</t>
  </si>
  <si>
    <t>019.03.MEG-M</t>
  </si>
  <si>
    <t>Galeras</t>
  </si>
  <si>
    <t>019.04.MEG-H</t>
  </si>
  <si>
    <t>Bidule</t>
  </si>
  <si>
    <t>019.05.MEG-H</t>
  </si>
  <si>
    <t>Machin</t>
  </si>
  <si>
    <t>019.06.MEG-H</t>
  </si>
  <si>
    <t>11x(B)213</t>
  </si>
  <si>
    <t>Tête à claques</t>
  </si>
  <si>
    <t>019.07.MEG-H</t>
  </si>
  <si>
    <t>Gus</t>
  </si>
  <si>
    <t>019.08.MEG-H</t>
  </si>
  <si>
    <t>1x(B)180</t>
  </si>
  <si>
    <t>Chose</t>
  </si>
  <si>
    <t>019.09.MEG-H</t>
  </si>
  <si>
    <t>Jo</t>
  </si>
  <si>
    <t>019.10.MEG-H</t>
  </si>
  <si>
    <t>Lepot</t>
  </si>
  <si>
    <t>019.11.MEG-E</t>
  </si>
  <si>
    <t>Magma</t>
  </si>
  <si>
    <t>019.12.MEG-H</t>
  </si>
  <si>
    <t>Atole</t>
  </si>
  <si>
    <t>019.13.MEG-E</t>
  </si>
  <si>
    <t>Pulsar XS1</t>
  </si>
  <si>
    <t>020.01.XS-H</t>
  </si>
  <si>
    <t>Pulsar XS2</t>
  </si>
  <si>
    <t>020.02.XS-H</t>
  </si>
  <si>
    <t>Pulsar S1</t>
  </si>
  <si>
    <t>020.01.S-H</t>
  </si>
  <si>
    <t>5x(B)50</t>
  </si>
  <si>
    <t>Pulsar M1</t>
  </si>
  <si>
    <t>020.01.M-M</t>
  </si>
  <si>
    <t>5x(B)70</t>
  </si>
  <si>
    <t>Pulsar L1</t>
  </si>
  <si>
    <t>020.01.L-M</t>
  </si>
  <si>
    <t>3x(B)90</t>
  </si>
  <si>
    <t>Pulsar L2</t>
  </si>
  <si>
    <t>020.02.L-M</t>
  </si>
  <si>
    <t>1x(B)120
2x(B)100</t>
  </si>
  <si>
    <t>Pulsar XL1</t>
  </si>
  <si>
    <t>020.01.XL-M</t>
  </si>
  <si>
    <t>1x(B)90
1x(B)80
1x(B)100</t>
  </si>
  <si>
    <t>Pulsar XL2</t>
  </si>
  <si>
    <t>020.02.XL-H</t>
  </si>
  <si>
    <t>Pulsar XL3</t>
  </si>
  <si>
    <t>020.03.XL-M</t>
  </si>
  <si>
    <t>Pulsar XXL1</t>
  </si>
  <si>
    <t>020.01.XXL-M</t>
  </si>
  <si>
    <t>1x(B)120
1x(B)140</t>
  </si>
  <si>
    <t>Pulsar XXL2</t>
  </si>
  <si>
    <t>020.02.XXL-M</t>
  </si>
  <si>
    <t>Pulsar mega 1</t>
  </si>
  <si>
    <t>020.01.MEG-M</t>
  </si>
  <si>
    <t>Pulsar mega 2</t>
  </si>
  <si>
    <t>020.02.MEG-H</t>
  </si>
  <si>
    <t>Pulsar mega 3</t>
  </si>
  <si>
    <t>020.03.MEG-M</t>
  </si>
  <si>
    <t>Boomerang</t>
  </si>
  <si>
    <t>Sydney XS1</t>
  </si>
  <si>
    <t>021.01.XS-H</t>
  </si>
  <si>
    <t>Sydney XS2</t>
  </si>
  <si>
    <t>021.02.XS-H</t>
  </si>
  <si>
    <t>Inertia</t>
  </si>
  <si>
    <t>021.01.S-H</t>
  </si>
  <si>
    <t>10x(B)40</t>
  </si>
  <si>
    <t>Weapon S1</t>
  </si>
  <si>
    <t>021.02.S-H</t>
  </si>
  <si>
    <t>Weapon S2</t>
  </si>
  <si>
    <t>021.03.S-H</t>
  </si>
  <si>
    <t>Station</t>
  </si>
  <si>
    <t>021.04.S-M</t>
  </si>
  <si>
    <t>Element</t>
  </si>
  <si>
    <t>021.05.S-M</t>
  </si>
  <si>
    <t>Spirit</t>
  </si>
  <si>
    <t>021.06.S-M</t>
  </si>
  <si>
    <t>Killer M1</t>
  </si>
  <si>
    <t>021.01.M-H</t>
  </si>
  <si>
    <t>Killer M2</t>
  </si>
  <si>
    <t>021.02.M-M</t>
  </si>
  <si>
    <t>Killer M3</t>
  </si>
  <si>
    <t>021.03.M-M</t>
  </si>
  <si>
    <t>Weapon M1</t>
  </si>
  <si>
    <t>021.04.M-H</t>
  </si>
  <si>
    <t>3x(B)50</t>
  </si>
  <si>
    <t>Song L1</t>
  </si>
  <si>
    <t>021.01.L-H</t>
  </si>
  <si>
    <t>1x(B)50
2x(B)40</t>
  </si>
  <si>
    <t>Song L2</t>
  </si>
  <si>
    <t>021.02.L-M</t>
  </si>
  <si>
    <t>2x(B)40
1x(B)50</t>
  </si>
  <si>
    <t>Song L3</t>
  </si>
  <si>
    <t>021.03.L-M</t>
  </si>
  <si>
    <t>Song L4</t>
  </si>
  <si>
    <t>021.04.L-E</t>
  </si>
  <si>
    <t>1x(B)40
2x(B)50</t>
  </si>
  <si>
    <t>Song L5</t>
  </si>
  <si>
    <t>021.05.L-E</t>
  </si>
  <si>
    <t>2x(B)50
1x(B)40</t>
  </si>
  <si>
    <t>Line</t>
  </si>
  <si>
    <t>021.06.L-M</t>
  </si>
  <si>
    <t>1x(B)60
1x(B)80
1x(B)50</t>
  </si>
  <si>
    <t>Weapon L1</t>
  </si>
  <si>
    <t>021.07.L-H</t>
  </si>
  <si>
    <t>Weapon L2</t>
  </si>
  <si>
    <t>021.08.L-H</t>
  </si>
  <si>
    <t>3x(B)60</t>
  </si>
  <si>
    <t>Rarrk</t>
  </si>
  <si>
    <t>021.09.L-E</t>
  </si>
  <si>
    <t>1x(B)90
1x(B)60
1x(B)50</t>
  </si>
  <si>
    <t>Inuit L1</t>
  </si>
  <si>
    <t>021.10.L-E</t>
  </si>
  <si>
    <t>Tribal XL1</t>
  </si>
  <si>
    <t>021.01.XL-H</t>
  </si>
  <si>
    <t>2x(B)40</t>
  </si>
  <si>
    <t>Tribal XL2</t>
  </si>
  <si>
    <t>021.02.XL-M</t>
  </si>
  <si>
    <t>Tribal XL3</t>
  </si>
  <si>
    <t>021.10.XL-E</t>
  </si>
  <si>
    <t>1x(B)60
1x(B)40</t>
  </si>
  <si>
    <t>Arbor XL1</t>
  </si>
  <si>
    <t>021.03.XL-H</t>
  </si>
  <si>
    <t>1x(B)80
1x(B)90</t>
  </si>
  <si>
    <t>Arbor XL2</t>
  </si>
  <si>
    <t>021.04.XL-M</t>
  </si>
  <si>
    <t>Nomade XL1</t>
  </si>
  <si>
    <t>021.05.XL-E</t>
  </si>
  <si>
    <t>Nomade XL2</t>
  </si>
  <si>
    <t>021.06.XL-E</t>
  </si>
  <si>
    <t>Weapon XL1</t>
  </si>
  <si>
    <t>021.07.XL-H</t>
  </si>
  <si>
    <t>Inuit XL1</t>
  </si>
  <si>
    <t xml:space="preserve"> 021.08.XL-E</t>
  </si>
  <si>
    <t>2x(B)160</t>
  </si>
  <si>
    <t>Inuit XL2</t>
  </si>
  <si>
    <t>021.09.XL-E</t>
  </si>
  <si>
    <t>2x(B)140</t>
  </si>
  <si>
    <t>Ultimate</t>
  </si>
  <si>
    <t>021.01.XXL-H</t>
  </si>
  <si>
    <t>1x(B)50
1x(B)70</t>
  </si>
  <si>
    <t>Elder</t>
  </si>
  <si>
    <t>021.02.XXL-M</t>
  </si>
  <si>
    <t>1x(B)90
1x(B)50</t>
  </si>
  <si>
    <t>Outback</t>
  </si>
  <si>
    <t>021.03.XXL-M</t>
  </si>
  <si>
    <t>Sacral</t>
  </si>
  <si>
    <t>021.04.XXL-M</t>
  </si>
  <si>
    <t>Infinite</t>
  </si>
  <si>
    <t>021.01.MEG-H</t>
  </si>
  <si>
    <t>1x(B)70</t>
  </si>
  <si>
    <t>Native</t>
  </si>
  <si>
    <t>021.02.MEG-M</t>
  </si>
  <si>
    <t>Intuition mega 1</t>
  </si>
  <si>
    <t>021.03.MEG-E</t>
  </si>
  <si>
    <t>Intuition mega 2</t>
  </si>
  <si>
    <t>021.04.MEG-E</t>
  </si>
  <si>
    <t>Intuition mega 3</t>
  </si>
  <si>
    <t>021.05.MEG-M</t>
  </si>
  <si>
    <t>XS 1</t>
  </si>
  <si>
    <t>100.01.XS-H</t>
  </si>
  <si>
    <t>S 1</t>
  </si>
  <si>
    <t>100.01.S-H</t>
  </si>
  <si>
    <t>1x(B)70
6x(B)50
2x(B)40
1x(B)60</t>
  </si>
  <si>
    <t>S 2</t>
  </si>
  <si>
    <t>100.02.S-M</t>
  </si>
  <si>
    <t>S 3</t>
  </si>
  <si>
    <t>100.03.S-H</t>
  </si>
  <si>
    <t>M 1</t>
  </si>
  <si>
    <t>100.01.M-M</t>
  </si>
  <si>
    <t>3x(B)60
2x(B)70</t>
  </si>
  <si>
    <t>M 2</t>
  </si>
  <si>
    <t>100.02.M-M</t>
  </si>
  <si>
    <t>L 1</t>
  </si>
  <si>
    <t>100.01.L-M</t>
  </si>
  <si>
    <t>2x(B)90
1x(B)80</t>
  </si>
  <si>
    <t>L 2</t>
  </si>
  <si>
    <t>100.02.L-H</t>
  </si>
  <si>
    <t>1x(B)70
2x(B)80</t>
  </si>
  <si>
    <t>L 3</t>
  </si>
  <si>
    <t>100.03.L-M</t>
  </si>
  <si>
    <t>2x(B)50
2x(B)60
1x(B)40</t>
  </si>
  <si>
    <t>L 4</t>
  </si>
  <si>
    <t>100.04.L-M</t>
  </si>
  <si>
    <t>3x(B)60
1x(B)50
1x(B)70</t>
  </si>
  <si>
    <t>XL 1</t>
  </si>
  <si>
    <t>100.01.XL-M</t>
  </si>
  <si>
    <t>1x(B)70
1x(B)80</t>
  </si>
  <si>
    <t>XL 2</t>
  </si>
  <si>
    <t>100.02.XL-M</t>
  </si>
  <si>
    <t>2x(B)120</t>
  </si>
  <si>
    <t>XL 3</t>
  </si>
  <si>
    <t>100.03.XL-H</t>
  </si>
  <si>
    <t>XL 4</t>
  </si>
  <si>
    <t>100.04.XL-M</t>
  </si>
  <si>
    <t>1x(B)120
1x(B)80
1x(B)100</t>
  </si>
  <si>
    <t>XL 5</t>
  </si>
  <si>
    <t>100.05.XL-M</t>
  </si>
  <si>
    <t>XL 6</t>
  </si>
  <si>
    <t>100.06.XL-M</t>
  </si>
  <si>
    <t>1x(B)80
1x(B)70
1x(B)60</t>
  </si>
  <si>
    <t>XL 7</t>
  </si>
  <si>
    <t>100.07.XL-M</t>
  </si>
  <si>
    <t>XL 8</t>
  </si>
  <si>
    <t>100.08.XL-H</t>
  </si>
  <si>
    <t>1x(B)120
1x(B)100</t>
  </si>
  <si>
    <t>XXL 1</t>
  </si>
  <si>
    <t>100.01.XXL-M</t>
  </si>
  <si>
    <t>XXL 2</t>
  </si>
  <si>
    <t>100.02.XXL-E</t>
  </si>
  <si>
    <t>XXL 3</t>
  </si>
  <si>
    <t>100.03.XXL-M</t>
  </si>
  <si>
    <t>XXL 4</t>
  </si>
  <si>
    <t>100.04.XXL-M</t>
  </si>
  <si>
    <t>XXL 5</t>
  </si>
  <si>
    <t>100.05.XXL-M</t>
  </si>
  <si>
    <t>XXL 6</t>
  </si>
  <si>
    <t>100.06.XXL-M</t>
  </si>
  <si>
    <t>x(B)160</t>
  </si>
  <si>
    <t>XXL 7</t>
  </si>
  <si>
    <t>100.07.XXL-H</t>
  </si>
  <si>
    <t>XXL 8</t>
  </si>
  <si>
    <t>MEG 1</t>
  </si>
  <si>
    <t>100.01.MEG-H</t>
  </si>
  <si>
    <t>MEG 2</t>
  </si>
  <si>
    <t>100.02.MEG-H</t>
  </si>
  <si>
    <t>MEG 3</t>
  </si>
  <si>
    <t>100.03.MEG-M</t>
  </si>
  <si>
    <t>MEG 4</t>
  </si>
  <si>
    <t>100.04.MEG-M</t>
  </si>
  <si>
    <t>MEG 5</t>
  </si>
  <si>
    <t>100.05.MEG.H</t>
  </si>
  <si>
    <t>MEG 6</t>
  </si>
  <si>
    <t>100.06.MEG-E</t>
  </si>
  <si>
    <t>MEG 7</t>
  </si>
  <si>
    <t>100.07.MEG-H</t>
  </si>
  <si>
    <t>MEG 8</t>
  </si>
  <si>
    <t>100.08.MEG-M</t>
  </si>
  <si>
    <t>MEG 9</t>
  </si>
  <si>
    <t>100.09.MEG-M</t>
  </si>
  <si>
    <t>MEG 10</t>
  </si>
  <si>
    <t>100.10.MEG-M</t>
  </si>
  <si>
    <t>Plugs</t>
  </si>
  <si>
    <t>000.00.000-0</t>
  </si>
  <si>
    <t>Total holds</t>
  </si>
  <si>
    <t>Fiberglass volumes</t>
  </si>
  <si>
    <t>Stored</t>
  </si>
  <si>
    <t>No stock</t>
  </si>
  <si>
    <t>Ral Code</t>
  </si>
  <si>
    <t>Nb vol/ set</t>
  </si>
  <si>
    <t>Black</t>
  </si>
  <si>
    <t>Blue</t>
  </si>
  <si>
    <t>Yellow</t>
  </si>
  <si>
    <t>Red</t>
  </si>
  <si>
    <t>White</t>
  </si>
  <si>
    <t>Green</t>
  </si>
  <si>
    <t>Purple</t>
  </si>
  <si>
    <t>Nb Pieces</t>
  </si>
  <si>
    <t>Scoop</t>
  </si>
  <si>
    <t>Scoop 1</t>
  </si>
  <si>
    <t>VOL.F.001-M</t>
  </si>
  <si>
    <t>Scoop 2</t>
  </si>
  <si>
    <t>VOL.F.002-M</t>
  </si>
  <si>
    <t>Pinch</t>
  </si>
  <si>
    <t>Pinch 1</t>
  </si>
  <si>
    <t>VOL.F.003-H</t>
  </si>
  <si>
    <t>Pinch 2</t>
  </si>
  <si>
    <t>VOL.F.004-H</t>
  </si>
  <si>
    <t>Rocket</t>
  </si>
  <si>
    <t>Rocket 1</t>
  </si>
  <si>
    <t>VOL.F.005-H</t>
  </si>
  <si>
    <t>Rocket 2</t>
  </si>
  <si>
    <t>VOL.F.006-H</t>
  </si>
  <si>
    <t>Triangle</t>
  </si>
  <si>
    <t>Triangle 1</t>
  </si>
  <si>
    <t>VOL.F.007-H</t>
  </si>
  <si>
    <t>Triangle 2</t>
  </si>
  <si>
    <t>VOL.F.008-E</t>
  </si>
  <si>
    <t>Tube</t>
  </si>
  <si>
    <t>Tube 1</t>
  </si>
  <si>
    <t>VOL.F.009-E</t>
  </si>
  <si>
    <t>Tube 2</t>
  </si>
  <si>
    <t>VOL.F.010-E</t>
  </si>
  <si>
    <t>Tube 3</t>
  </si>
  <si>
    <t>VOL.F.011-E</t>
  </si>
  <si>
    <t>Tube 4</t>
  </si>
  <si>
    <t>VOL.F.012-H</t>
  </si>
  <si>
    <t>Tube 5</t>
  </si>
  <si>
    <t>VOL.F.013-M</t>
  </si>
  <si>
    <t>Cube</t>
  </si>
  <si>
    <t>Cube 1</t>
  </si>
  <si>
    <t>VOL.F.014-M</t>
  </si>
  <si>
    <t>Cube 2</t>
  </si>
  <si>
    <t>VOL.F.015-H</t>
  </si>
  <si>
    <t>Cube 3</t>
  </si>
  <si>
    <t>VOL.F.016-M</t>
  </si>
  <si>
    <t>Cube 4</t>
  </si>
  <si>
    <t>VOL.F.017-H</t>
  </si>
  <si>
    <t>Cube 5</t>
  </si>
  <si>
    <t>VOL.F.018-M</t>
  </si>
  <si>
    <t>Lame</t>
  </si>
  <si>
    <t>Lame 1</t>
  </si>
  <si>
    <t>VOL.F.019-E</t>
  </si>
  <si>
    <t>Sculpt</t>
  </si>
  <si>
    <t>Sculpt 1</t>
  </si>
  <si>
    <t>VOL.F.020-M</t>
  </si>
  <si>
    <t>BoomRamp</t>
  </si>
  <si>
    <t>BoomRamp 1</t>
  </si>
  <si>
    <t>VOL.F.021-E</t>
  </si>
  <si>
    <t>Not available</t>
  </si>
  <si>
    <t>BoomRamp 2</t>
  </si>
  <si>
    <t>VOL.F.022-E</t>
  </si>
  <si>
    <t>BoomRamp 3</t>
  </si>
  <si>
    <t>VOL.F.023-M</t>
  </si>
  <si>
    <t>BoomRamp 4</t>
  </si>
  <si>
    <t>VOL.F.024-M</t>
  </si>
  <si>
    <t>BoomRamp 5</t>
  </si>
  <si>
    <t>VOL.F.025-M</t>
  </si>
  <si>
    <t>BoomRamp 6</t>
  </si>
  <si>
    <t>VOL.F.026-H</t>
  </si>
  <si>
    <t>BoomJump</t>
  </si>
  <si>
    <t>BoomJump 1</t>
  </si>
  <si>
    <t>VOL.F.027-E</t>
  </si>
  <si>
    <t>BoomJump 2</t>
  </si>
  <si>
    <t>VOL.F.028-E</t>
  </si>
  <si>
    <t>BoomJump 3</t>
  </si>
  <si>
    <t>VOL.F.029-E</t>
  </si>
  <si>
    <t>BoomJump 4</t>
  </si>
  <si>
    <t>VOL.F.030-M</t>
  </si>
  <si>
    <t>BoomJump 5</t>
  </si>
  <si>
    <t>VOL.F.031-H</t>
  </si>
  <si>
    <t>BoomJump 6</t>
  </si>
  <si>
    <t>VOL.F.032-M</t>
  </si>
  <si>
    <t xml:space="preserve"> Taji</t>
  </si>
  <si>
    <t xml:space="preserve"> Taji 1</t>
  </si>
  <si>
    <t>VOL.F.035-M</t>
  </si>
  <si>
    <t>Taji 2</t>
  </si>
  <si>
    <t>VOL.F.033-M</t>
  </si>
  <si>
    <t>Taji 3</t>
  </si>
  <si>
    <t>VOL.F.034-H</t>
  </si>
  <si>
    <t>Taji 4</t>
  </si>
  <si>
    <t>VOL.F.041-M</t>
  </si>
  <si>
    <t>Taji bubble</t>
  </si>
  <si>
    <t>Taji bubble 1</t>
  </si>
  <si>
    <t>VOL.F.036-M</t>
  </si>
  <si>
    <t>Taji Bubble 2</t>
  </si>
  <si>
    <t>VOL.F.037-E</t>
  </si>
  <si>
    <t>Taji Bubble 3</t>
  </si>
  <si>
    <t>VOL.F.038-M</t>
  </si>
  <si>
    <t>Taji Bubble 4</t>
  </si>
  <si>
    <t>VOL.F.039-E</t>
  </si>
  <si>
    <t>Taji Bubble 5</t>
  </si>
  <si>
    <t>VOL.F.040-M</t>
  </si>
  <si>
    <t>Taji Slab</t>
  </si>
  <si>
    <t>Taji Slab 1</t>
  </si>
  <si>
    <t>VOL.F.042-H</t>
  </si>
  <si>
    <t>Taji Slab 2</t>
  </si>
  <si>
    <t>VOL.F.043-M</t>
  </si>
  <si>
    <t>Taji Slab 3</t>
  </si>
  <si>
    <t>VOL.F.044-H</t>
  </si>
  <si>
    <t>Taji Slab 4</t>
  </si>
  <si>
    <t>VOL.F.045-M</t>
  </si>
  <si>
    <t>Taji Slab 5</t>
  </si>
  <si>
    <t>VOL.F.046-M</t>
  </si>
  <si>
    <t>Taji Pinch</t>
  </si>
  <si>
    <t>Taji Pinch 1</t>
  </si>
  <si>
    <t>VOL.F.047-M</t>
  </si>
  <si>
    <t>Taji Pinch 2</t>
  </si>
  <si>
    <t>VOL.F.048-M</t>
  </si>
  <si>
    <t>Taji Pinch 3</t>
  </si>
  <si>
    <t>VOL.F.049-M</t>
  </si>
  <si>
    <t>Taji Pinch 4</t>
  </si>
  <si>
    <t>VOL.F.050-E</t>
  </si>
  <si>
    <t>Taji Pinch 5</t>
  </si>
  <si>
    <t>VOL.F.051-H</t>
  </si>
  <si>
    <t>Taji Pinch 6</t>
  </si>
  <si>
    <t>VOL.F.052-M</t>
  </si>
  <si>
    <t>Taji Pinch 7</t>
  </si>
  <si>
    <t>VOL.F.053-H</t>
  </si>
  <si>
    <t>Taji Pinch 8</t>
  </si>
  <si>
    <t>VOL.F.054-E</t>
  </si>
  <si>
    <t>Taji Pinch 9</t>
  </si>
  <si>
    <t>VOL.F.055-H</t>
  </si>
  <si>
    <t>Taji Pinch 10</t>
  </si>
  <si>
    <t>VOL.F.056-E</t>
  </si>
  <si>
    <t>Taji Pinch 1 DT</t>
  </si>
  <si>
    <t>VOL.F.076-M</t>
  </si>
  <si>
    <t>Taji Pinch 2 DT</t>
  </si>
  <si>
    <t>VOL.F.077-M</t>
  </si>
  <si>
    <t>Taji Pinch 3 DT</t>
  </si>
  <si>
    <t>VOL.F.078-M</t>
  </si>
  <si>
    <t>Taji Pinch 4 DT</t>
  </si>
  <si>
    <t>VOL.F.079-E</t>
  </si>
  <si>
    <t>Taji Pinch 5 DT</t>
  </si>
  <si>
    <t>VOL.F.080-H</t>
  </si>
  <si>
    <t>Taji Pinch 6 DT</t>
  </si>
  <si>
    <t>VOL.F.081-M</t>
  </si>
  <si>
    <t>Taji Pinch 7 DT</t>
  </si>
  <si>
    <t>VOL.F.082-H</t>
  </si>
  <si>
    <t>Taji Pinch 8 DT</t>
  </si>
  <si>
    <t>VOL.F.083-E</t>
  </si>
  <si>
    <t>Taji Pinch 9 DT</t>
  </si>
  <si>
    <t>VOL.F.084-H</t>
  </si>
  <si>
    <t>Taji Pinch 10 DT</t>
  </si>
  <si>
    <t>VOL.F.085-E</t>
  </si>
  <si>
    <t>VOL.F.057-E</t>
  </si>
  <si>
    <t>VOL.F.058-E</t>
  </si>
  <si>
    <t>VOL.F.059-E</t>
  </si>
  <si>
    <t>Wave 4</t>
  </si>
  <si>
    <t>VOL.F.060-E</t>
  </si>
  <si>
    <t>Wave 5</t>
  </si>
  <si>
    <t>VOL.F.061-E</t>
  </si>
  <si>
    <t>Wave 6</t>
  </si>
  <si>
    <t>VOL.F.062-M</t>
  </si>
  <si>
    <t>Wave 7</t>
  </si>
  <si>
    <t>VOL.F.063-E</t>
  </si>
  <si>
    <t>Wave 8</t>
  </si>
  <si>
    <t>VOL.F.064-M</t>
  </si>
  <si>
    <t>Crater Meteor 1</t>
  </si>
  <si>
    <t>VOL.F.065-M</t>
  </si>
  <si>
    <t>Sky-ball</t>
  </si>
  <si>
    <t>Sky-ball S1</t>
  </si>
  <si>
    <t>VOL.F.066-H</t>
  </si>
  <si>
    <t>Sky-ball S2</t>
  </si>
  <si>
    <t>VOL.F.067-H</t>
  </si>
  <si>
    <t>Sky-ball M1</t>
  </si>
  <si>
    <t>VOL.F.068-H</t>
  </si>
  <si>
    <t>Sky-ball M2</t>
  </si>
  <si>
    <t>VOL.F.069-H</t>
  </si>
  <si>
    <t>Sky-ball L1</t>
  </si>
  <si>
    <t>VOL.F.070-H</t>
  </si>
  <si>
    <t>Sky-ball L2</t>
  </si>
  <si>
    <t>VOL.F.071-H</t>
  </si>
  <si>
    <t>Sky-ball XL1</t>
  </si>
  <si>
    <t>VOL.F.072-H</t>
  </si>
  <si>
    <t>Sky-ball XL2</t>
  </si>
  <si>
    <t>VOL.F.073-H</t>
  </si>
  <si>
    <t>Total Sky-ball 1</t>
  </si>
  <si>
    <t>VOL.F.074-H</t>
  </si>
  <si>
    <t>Total Sky-ball 2</t>
  </si>
  <si>
    <t>VOL.F.075-H</t>
  </si>
  <si>
    <t>Total volumes</t>
  </si>
  <si>
    <t>Nb holds or vol/ set</t>
  </si>
  <si>
    <t>Sizes (cm)</t>
  </si>
  <si>
    <t>black</t>
  </si>
  <si>
    <t>Grey</t>
  </si>
  <si>
    <t>Nb pieces</t>
  </si>
  <si>
    <t>Wooden boomerangs 1</t>
  </si>
  <si>
    <t>W.01.01.L</t>
  </si>
  <si>
    <t>70*20*7</t>
  </si>
  <si>
    <t>Wooden boomerangs 2</t>
  </si>
  <si>
    <t>W.01.02.L</t>
  </si>
  <si>
    <t>65*23*8</t>
  </si>
  <si>
    <t>Wooden boomerangs 3</t>
  </si>
  <si>
    <t>W.01.03.L</t>
  </si>
  <si>
    <t>67*23*7</t>
  </si>
  <si>
    <t>Wooden boomerangs 4</t>
  </si>
  <si>
    <t>W.01.04.L</t>
  </si>
  <si>
    <t>82*27*6</t>
  </si>
  <si>
    <t>Wooden boomerangs 5</t>
  </si>
  <si>
    <t>W.01.05.L</t>
  </si>
  <si>
    <t>80*28*6</t>
  </si>
  <si>
    <t>Wooden boomerangs 6</t>
  </si>
  <si>
    <t>W.01.06.L</t>
  </si>
  <si>
    <t>81*28*9</t>
  </si>
  <si>
    <t>Wooden boomerangs 7</t>
  </si>
  <si>
    <t>W.01.07.L</t>
  </si>
  <si>
    <t xml:space="preserve">65*15*6 </t>
  </si>
  <si>
    <t>Pentagon</t>
  </si>
  <si>
    <t>Pentagon M</t>
  </si>
  <si>
    <t>W.02.01.M</t>
  </si>
  <si>
    <t xml:space="preserve">55*34*13 &amp; 55*28*13 </t>
  </si>
  <si>
    <t>Pentagon L</t>
  </si>
  <si>
    <t>W.02.02.L</t>
  </si>
  <si>
    <t xml:space="preserve">80*50*21 &amp; 80*42*21 </t>
  </si>
  <si>
    <t>Ramps</t>
  </si>
  <si>
    <t>Ramps 1</t>
  </si>
  <si>
    <t>W.03.01.M</t>
  </si>
  <si>
    <t>59*29*12 ; 59*29*12 &amp; 59*29*12</t>
  </si>
  <si>
    <t>Starwoods</t>
  </si>
  <si>
    <t>Starwoods 1</t>
  </si>
  <si>
    <t>W.04.01.L</t>
  </si>
  <si>
    <t xml:space="preserve">75*45*17 &amp; 56*38*17 </t>
  </si>
  <si>
    <t>Starwoods 2</t>
  </si>
  <si>
    <t>W.04.02.L</t>
  </si>
  <si>
    <t xml:space="preserve">104*32*17 &amp;   72*26*17 </t>
  </si>
  <si>
    <t>Starwoods 3</t>
  </si>
  <si>
    <t>W.04.03.L</t>
  </si>
  <si>
    <t>133*26*17 &amp;  90*22*17</t>
  </si>
  <si>
    <t>Starwoods 4</t>
  </si>
  <si>
    <t>W.04.04.L</t>
  </si>
  <si>
    <t>94*37*17 &amp;49*37*17</t>
  </si>
  <si>
    <t>Starwoods 5</t>
  </si>
  <si>
    <t>W.04.05.L</t>
  </si>
  <si>
    <t xml:space="preserve">60*42*17   </t>
  </si>
  <si>
    <t>Starwoods 6</t>
  </si>
  <si>
    <t>W.04.06.L</t>
  </si>
  <si>
    <t>60*42*17</t>
  </si>
  <si>
    <t>Starwoods 7</t>
  </si>
  <si>
    <t>W.04.07.L</t>
  </si>
  <si>
    <t>100*48*17 ; 60*48*17 &amp; 30*48*17</t>
  </si>
  <si>
    <t>Asymmetric pyramids</t>
  </si>
  <si>
    <t>Asymmetric pyramids 1</t>
  </si>
  <si>
    <t>W.05.01.SML</t>
  </si>
  <si>
    <t>35*30*05 ; 48*40*06 &amp; 98*81*12</t>
  </si>
  <si>
    <t>Asymmetric pyramids 2</t>
  </si>
  <si>
    <t>W.05.02.SML</t>
  </si>
  <si>
    <t>35*30*07 ; 48*40*10 &amp; 98*81*17</t>
  </si>
  <si>
    <t>Asymmetric pyramids 3</t>
  </si>
  <si>
    <t>W.05.03.SML</t>
  </si>
  <si>
    <t>35*30*10 ; 48*40*14 &amp; 98*81*27</t>
  </si>
  <si>
    <t>Asymmetric pyramids 4</t>
  </si>
  <si>
    <t>W.05.04.SML</t>
  </si>
  <si>
    <t xml:space="preserve">35*30*14 ; 48*40*19 &amp; 98*81*34 </t>
  </si>
  <si>
    <t>Asymmetric pyramids 5</t>
  </si>
  <si>
    <t>W.05.05.L</t>
  </si>
  <si>
    <t>120*84*10</t>
  </si>
  <si>
    <t>Asymmetric pyramids 6</t>
  </si>
  <si>
    <t>W.05.06.L</t>
  </si>
  <si>
    <t>109*77*12</t>
  </si>
  <si>
    <t>Asymmetric pyramids 7</t>
  </si>
  <si>
    <t>W.05.07.L</t>
  </si>
  <si>
    <t>113*74*17</t>
  </si>
  <si>
    <t>Asymmetric pyramids 8</t>
  </si>
  <si>
    <t>W.05.08.L</t>
  </si>
  <si>
    <t>200*170*50</t>
  </si>
  <si>
    <t>Ball S1</t>
  </si>
  <si>
    <t>W.06.01.S</t>
  </si>
  <si>
    <t xml:space="preserve">100*50*11 </t>
  </si>
  <si>
    <t>Ball S2</t>
  </si>
  <si>
    <t>W.06.02.S</t>
  </si>
  <si>
    <t>100*42*17</t>
  </si>
  <si>
    <t>Ball S3</t>
  </si>
  <si>
    <t>W.06.03.S</t>
  </si>
  <si>
    <t>100*33*10</t>
  </si>
  <si>
    <t>Ball S4</t>
  </si>
  <si>
    <t>W.06.04.S</t>
  </si>
  <si>
    <t>100*29*10</t>
  </si>
  <si>
    <t>Ball S5</t>
  </si>
  <si>
    <t>W.06.05.S</t>
  </si>
  <si>
    <t>Ball S6</t>
  </si>
  <si>
    <t>W.06.06.S</t>
  </si>
  <si>
    <t>100*100*18</t>
  </si>
  <si>
    <t>Ball M1</t>
  </si>
  <si>
    <t>W.06.07.M</t>
  </si>
  <si>
    <t>130*65*14</t>
  </si>
  <si>
    <t>Ball M2</t>
  </si>
  <si>
    <t>W.06.08.M</t>
  </si>
  <si>
    <t>130*55*22</t>
  </si>
  <si>
    <t>Ball M3</t>
  </si>
  <si>
    <t>W.06.09.M</t>
  </si>
  <si>
    <t>130*43*14</t>
  </si>
  <si>
    <t>Ball M4</t>
  </si>
  <si>
    <t>W.06.10.M</t>
  </si>
  <si>
    <t>130*38*14</t>
  </si>
  <si>
    <t>Ball M5</t>
  </si>
  <si>
    <t>W.06.11.M</t>
  </si>
  <si>
    <t>130*130*48</t>
  </si>
  <si>
    <t>Ball M6</t>
  </si>
  <si>
    <t>W.06.12.M</t>
  </si>
  <si>
    <t>130125*23</t>
  </si>
  <si>
    <t>Ball L1</t>
  </si>
  <si>
    <t>W.06.13.L</t>
  </si>
  <si>
    <t>160*80*17</t>
  </si>
  <si>
    <t>Ball L2</t>
  </si>
  <si>
    <t>W.06.14.L</t>
  </si>
  <si>
    <t>160*67*27</t>
  </si>
  <si>
    <t>Ball L3</t>
  </si>
  <si>
    <t>W.06.15.L</t>
  </si>
  <si>
    <t>160*54*17</t>
  </si>
  <si>
    <t>Ball L4</t>
  </si>
  <si>
    <t>W.06.16.L</t>
  </si>
  <si>
    <t>160*48*18</t>
  </si>
  <si>
    <t>Ball XL1</t>
  </si>
  <si>
    <t>W.06.17.XL</t>
  </si>
  <si>
    <t>190*95*21</t>
  </si>
  <si>
    <t>Ball XL2</t>
  </si>
  <si>
    <t>W.06.18.XL</t>
  </si>
  <si>
    <t>188*81*33</t>
  </si>
  <si>
    <t>Ball XL3</t>
  </si>
  <si>
    <t>W.06.19.XL</t>
  </si>
  <si>
    <t>187*65*20</t>
  </si>
  <si>
    <t>Ball XL4</t>
  </si>
  <si>
    <t>W.06.20.XL</t>
  </si>
  <si>
    <t>184*58*21</t>
  </si>
  <si>
    <t>Finger crack</t>
  </si>
  <si>
    <t>Finger crack 15°</t>
  </si>
  <si>
    <t>W.10.01.M</t>
  </si>
  <si>
    <t>180*40 &amp; 180*40</t>
  </si>
  <si>
    <t>Finger crack 30°</t>
  </si>
  <si>
    <t>W.10.02.M</t>
  </si>
  <si>
    <t>110*40 &amp; 110*40</t>
  </si>
  <si>
    <t>Finger crack 90°</t>
  </si>
  <si>
    <t>W.10.03.M</t>
  </si>
  <si>
    <t>Open crack</t>
  </si>
  <si>
    <t>Open crack 15° </t>
  </si>
  <si>
    <t>W.07.01.L</t>
  </si>
  <si>
    <t>180*120 *20</t>
  </si>
  <si>
    <t>Wooden volumes</t>
  </si>
  <si>
    <t>W.08.01.L</t>
  </si>
  <si>
    <t>W.08.02.L</t>
  </si>
  <si>
    <t>W.08.03.L</t>
  </si>
  <si>
    <t>ignore:true;</t>
  </si>
  <si>
    <t>Invoice address</t>
  </si>
  <si>
    <t>Delivery address</t>
  </si>
  <si>
    <t>Sum pieces</t>
  </si>
  <si>
    <t>Sum sets</t>
  </si>
  <si>
    <t>Price without VAT</t>
  </si>
  <si>
    <t>Holds</t>
  </si>
  <si>
    <t>Estimated holds weight</t>
  </si>
  <si>
    <t>Sum without VAT</t>
  </si>
  <si>
    <t>Transport cost</t>
  </si>
  <si>
    <t>VAT 0%</t>
  </si>
  <si>
    <t>Sum including VAT</t>
  </si>
  <si>
    <t>100.08.XXL-M</t>
  </si>
  <si>
    <t>Craters</t>
  </si>
  <si>
    <t>Wave 2 DT</t>
  </si>
  <si>
    <t>Wave 3 DT</t>
  </si>
  <si>
    <t>Wave 1 DT</t>
  </si>
  <si>
    <t>Big Friend</t>
  </si>
  <si>
    <t>Big Fine F*</t>
  </si>
  <si>
    <t>Big Fat F*</t>
  </si>
  <si>
    <t>Big Flat F*</t>
  </si>
  <si>
    <t>130*20*20 &amp;180*30*30</t>
  </si>
  <si>
    <t>115*30*20 &amp;145*45*25</t>
  </si>
  <si>
    <t>100*30*15 &amp;130*50*20</t>
  </si>
  <si>
    <t>Shape Rider</t>
  </si>
  <si>
    <t>022.18.MEG</t>
  </si>
  <si>
    <t>022.19.MEG</t>
  </si>
  <si>
    <t xml:space="preserve">Riverside 16 XXL </t>
  </si>
  <si>
    <t>022.37.XXL</t>
  </si>
  <si>
    <t xml:space="preserve">Riverside 17 XXL </t>
  </si>
  <si>
    <t>022.38.XXL</t>
  </si>
  <si>
    <t xml:space="preserve">Riverside 18 XXL </t>
  </si>
  <si>
    <t>022.39.XXL</t>
  </si>
  <si>
    <t>Riverside 19 MEG</t>
  </si>
  <si>
    <t>022.40.MEG</t>
  </si>
  <si>
    <t>Riverside 20 MEG</t>
  </si>
  <si>
    <t>022.41.MEG</t>
  </si>
  <si>
    <t>Riverside 21 MEG</t>
  </si>
  <si>
    <t>022.42.MEG</t>
  </si>
  <si>
    <t>Sunside 17 MEG</t>
  </si>
  <si>
    <t>022.59.MEG</t>
  </si>
  <si>
    <t>Sunside 18 MEG</t>
  </si>
  <si>
    <t>022.60.MEG</t>
  </si>
  <si>
    <t>Lift</t>
  </si>
  <si>
    <t>Lift L 2</t>
  </si>
  <si>
    <t>023.04.L</t>
  </si>
  <si>
    <t>Lift L3</t>
  </si>
  <si>
    <t>023.05.L</t>
  </si>
  <si>
    <t>Lift XL1</t>
  </si>
  <si>
    <t>023.15.XL</t>
  </si>
  <si>
    <t>Lift XL2</t>
  </si>
  <si>
    <t>023.16.XL</t>
  </si>
  <si>
    <t>Lift XL3</t>
  </si>
  <si>
    <t>023.17.XL</t>
  </si>
  <si>
    <t>Lift XXL1</t>
  </si>
  <si>
    <t>023.20.XXL</t>
  </si>
  <si>
    <t>Taji</t>
  </si>
  <si>
    <t>Taji XXL1</t>
  </si>
  <si>
    <t>024.15.XXL</t>
  </si>
  <si>
    <t>Taji XXL2</t>
  </si>
  <si>
    <t>024.16.XXL</t>
  </si>
  <si>
    <t>Taji XXL3</t>
  </si>
  <si>
    <t>024.17.XXL</t>
  </si>
  <si>
    <t>Taji  MEG 1</t>
  </si>
  <si>
    <t>024.18.MEG</t>
  </si>
  <si>
    <t>Sky ball</t>
  </si>
  <si>
    <t>1x(B)100
1x(B)120</t>
  </si>
  <si>
    <t>1x(B)220</t>
  </si>
  <si>
    <t>1x(B)50/3x(B)6/1x(B)70</t>
  </si>
  <si>
    <t>2x(B)60/3x(B)50</t>
  </si>
  <si>
    <t>5x(B)60</t>
  </si>
  <si>
    <t>1x(B)80/2x(B)70</t>
  </si>
  <si>
    <t>Pebble 1 XXS</t>
  </si>
  <si>
    <t>022.01.XXS</t>
  </si>
  <si>
    <t>Pebble 2 XXS</t>
  </si>
  <si>
    <t>022.02.XXS</t>
  </si>
  <si>
    <t>Pebble 3 XS</t>
  </si>
  <si>
    <t>022.03.XS</t>
  </si>
  <si>
    <t>Pebble 4 S</t>
  </si>
  <si>
    <t>022.04.S</t>
  </si>
  <si>
    <t>Pebble 5 S</t>
  </si>
  <si>
    <t>022.05.S</t>
  </si>
  <si>
    <t>Breakside 1 L/XS</t>
  </si>
  <si>
    <t>022.06.L</t>
  </si>
  <si>
    <t>Breakside 2 L/M</t>
  </si>
  <si>
    <t>022.07.L</t>
  </si>
  <si>
    <t xml:space="preserve">Breakside 3 XL/M </t>
  </si>
  <si>
    <t>022.08.XL</t>
  </si>
  <si>
    <t>Breakside 4 XL/M</t>
  </si>
  <si>
    <t>022.09.XL</t>
  </si>
  <si>
    <t xml:space="preserve">Breakiside 5 XL/M </t>
  </si>
  <si>
    <t>022.10.XL</t>
  </si>
  <si>
    <t xml:space="preserve">Breakside 6 XXL/M </t>
  </si>
  <si>
    <t>022.11.XXL</t>
  </si>
  <si>
    <t xml:space="preserve">Breakside 7 XXL/L </t>
  </si>
  <si>
    <t>022.12.XXL</t>
  </si>
  <si>
    <t xml:space="preserve">Breakside 8 XXL/L </t>
  </si>
  <si>
    <t>022.13.XXL</t>
  </si>
  <si>
    <t>Breakside 9 XXL/L</t>
  </si>
  <si>
    <t>022.14.XXL</t>
  </si>
  <si>
    <t>Breakside 10 XXL/XL</t>
  </si>
  <si>
    <t>022.15.XXL</t>
  </si>
  <si>
    <t>Breakside 11 MEG/XL</t>
  </si>
  <si>
    <t>022.16.MEG</t>
  </si>
  <si>
    <t>Breakside 12 MEG/XL</t>
  </si>
  <si>
    <t>022.17.MEG</t>
  </si>
  <si>
    <t>Breakside 13 MEG/XL</t>
  </si>
  <si>
    <t>Breakside 14 MEG/XL</t>
  </si>
  <si>
    <t xml:space="preserve">Riverside 1 M </t>
  </si>
  <si>
    <t>022.22.M</t>
  </si>
  <si>
    <t xml:space="preserve">Riverside 2 M </t>
  </si>
  <si>
    <t>022.23.M</t>
  </si>
  <si>
    <t xml:space="preserve">Riverside 3 M </t>
  </si>
  <si>
    <t>022.24.M</t>
  </si>
  <si>
    <t xml:space="preserve">Riverside 6 M </t>
  </si>
  <si>
    <t>022.27.M</t>
  </si>
  <si>
    <t xml:space="preserve">Riverside 7 L </t>
  </si>
  <si>
    <t>022.28.L</t>
  </si>
  <si>
    <t xml:space="preserve">Riverside 8 L </t>
  </si>
  <si>
    <t>022.29.L</t>
  </si>
  <si>
    <t xml:space="preserve">Riverside 9 L </t>
  </si>
  <si>
    <t>022.30.L</t>
  </si>
  <si>
    <t xml:space="preserve">Riverside 10 XL </t>
  </si>
  <si>
    <t>022.31.XL</t>
  </si>
  <si>
    <t xml:space="preserve">Riverside 11 XL </t>
  </si>
  <si>
    <t>022.32.XL</t>
  </si>
  <si>
    <t>Riverside 12 XL</t>
  </si>
  <si>
    <t>022.33.XL</t>
  </si>
  <si>
    <t xml:space="preserve">Riverside 13 XXL </t>
  </si>
  <si>
    <t>022.34.XXL</t>
  </si>
  <si>
    <t xml:space="preserve">Riverside 14 XXL </t>
  </si>
  <si>
    <t>022.35.XXL</t>
  </si>
  <si>
    <t>Sunside 1 M</t>
  </si>
  <si>
    <t>022.43.M</t>
  </si>
  <si>
    <t>Sunside 3 L</t>
  </si>
  <si>
    <t>022.45.L</t>
  </si>
  <si>
    <t>Sunside 4 L</t>
  </si>
  <si>
    <t>022.46.L</t>
  </si>
  <si>
    <t>Sunside 5 L</t>
  </si>
  <si>
    <t>022.47.L</t>
  </si>
  <si>
    <t>Sunside 6 XL</t>
  </si>
  <si>
    <t>022.48.XL</t>
  </si>
  <si>
    <t>Sunside 7 XL</t>
  </si>
  <si>
    <t>022.49.XL</t>
  </si>
  <si>
    <t>Sunside 8 XL</t>
  </si>
  <si>
    <t>022.50.XL</t>
  </si>
  <si>
    <t>Sunside 9 XL</t>
  </si>
  <si>
    <t>022.51.XL</t>
  </si>
  <si>
    <t>Sunside 11 XXL</t>
  </si>
  <si>
    <t>022.53.XXL</t>
  </si>
  <si>
    <t>Sunside 12 XXL</t>
  </si>
  <si>
    <t>022.54.XXL</t>
  </si>
  <si>
    <t>Sunside 13 XXL</t>
  </si>
  <si>
    <t>022.55.XXL</t>
  </si>
  <si>
    <t>Sunside 14 XXL</t>
  </si>
  <si>
    <t>022.56.XXL</t>
  </si>
  <si>
    <t>Sunside 15 XXL</t>
  </si>
  <si>
    <t>022.57.XXL</t>
  </si>
  <si>
    <t>Sunside 16 XXL</t>
  </si>
  <si>
    <t>022.58.XXL</t>
  </si>
  <si>
    <t>Taji Pinch S</t>
  </si>
  <si>
    <t>024.01.S</t>
  </si>
  <si>
    <t>Taji Pinch M1</t>
  </si>
  <si>
    <t>024.02.M</t>
  </si>
  <si>
    <t>Taji Pinch M2</t>
  </si>
  <si>
    <t>024.03.M</t>
  </si>
  <si>
    <t>Taji Pinch L1</t>
  </si>
  <si>
    <t>024.04.L</t>
  </si>
  <si>
    <t>Taji Pinch XL1</t>
  </si>
  <si>
    <t>024.05.XL</t>
  </si>
  <si>
    <t>Taji Pinch XL2</t>
  </si>
  <si>
    <t>024.06.XL</t>
  </si>
  <si>
    <t>Taji Pinch XXL1</t>
  </si>
  <si>
    <t>024.07.XXL</t>
  </si>
  <si>
    <t>Taji Pinch XXL2</t>
  </si>
  <si>
    <t>024.08.XXL</t>
  </si>
  <si>
    <t>Taji Pinch MEG 1</t>
  </si>
  <si>
    <t>Breakside 15 MEG/XXL</t>
  </si>
  <si>
    <t>022.20.MEG</t>
  </si>
  <si>
    <t>Breakside 16 MEG/XXL</t>
  </si>
  <si>
    <t>022.21.MEG</t>
  </si>
  <si>
    <t>2x(C)70
1x(C)50
1x(C)80
1x(C)60</t>
  </si>
  <si>
    <t>1x(C)60
1x(C)70
1x(C)40</t>
  </si>
  <si>
    <t>2x(C)50
2x(C)70
1x(C)120</t>
  </si>
  <si>
    <t>1x(C)80
1x(C)120</t>
  </si>
  <si>
    <t>2x(C)50
2x(C)60
1x(C)70</t>
  </si>
  <si>
    <t>1x(C)80
2x(C)70
2x(C)100</t>
  </si>
  <si>
    <t>2x(C)80
2x(C)70</t>
  </si>
  <si>
    <t>1x(B )50
2x(B)60</t>
  </si>
  <si>
    <t>4x(C)50
6x(C)40</t>
  </si>
  <si>
    <t>1x(B)70
2x(B)60</t>
  </si>
  <si>
    <t>1x(B)60
4x(B)70</t>
  </si>
  <si>
    <t>1x(B)70
1x(B)90</t>
  </si>
  <si>
    <t>5x(B)50
3x(B)40
2x(B)60</t>
  </si>
  <si>
    <t>3x(B)50
7x(B)40</t>
  </si>
  <si>
    <t>1x(B)80
2x(B)70</t>
  </si>
  <si>
    <t>1x(B)120
1x(B)100
1x(B)90</t>
  </si>
  <si>
    <t>1x(B)90
1x(B)100</t>
  </si>
  <si>
    <t>2x(B)90</t>
  </si>
  <si>
    <t>2x(B)70
1x(B)50</t>
  </si>
  <si>
    <t>2x(B)50
2x(B)70</t>
  </si>
  <si>
    <t>1x(B)80
3x(B)60</t>
  </si>
  <si>
    <t>1x(B)90
1x(B)120
1x(B)100</t>
  </si>
  <si>
    <t>11x(B)40
4x(B)50</t>
  </si>
  <si>
    <t>2x(B)80
1x(B)90</t>
  </si>
  <si>
    <t>1x(B)60
1x(B)90 1x(B)100</t>
  </si>
  <si>
    <t>8x(B)40
2x(B)50</t>
  </si>
  <si>
    <t>Wooden Volumes &amp; Holds</t>
  </si>
  <si>
    <t>1x(B)120
1x(B)70</t>
  </si>
  <si>
    <t xml:space="preserve">1x(B)70
2x(B)60
</t>
  </si>
  <si>
    <t>2x(B)100
1x(B)80</t>
  </si>
  <si>
    <t>022.25.M</t>
  </si>
  <si>
    <t xml:space="preserve">Riverside 4 M </t>
  </si>
  <si>
    <t>Sky-ball XS</t>
  </si>
  <si>
    <t>025.03.S</t>
  </si>
  <si>
    <t>025.02.XS</t>
  </si>
  <si>
    <t>025.04.S</t>
  </si>
  <si>
    <t>Taji Pinch MEG 2</t>
  </si>
  <si>
    <t>Taji Pinch MEG 3</t>
  </si>
  <si>
    <t>Taji Pinch MEG 9</t>
  </si>
  <si>
    <t>024.20.MEG</t>
  </si>
  <si>
    <t>024.27.MEG</t>
  </si>
  <si>
    <t>Taji Pinch MEG 4</t>
  </si>
  <si>
    <t>Taji Pinch MEG 5</t>
  </si>
  <si>
    <t>Taji Pinch MEG 6</t>
  </si>
  <si>
    <t>Taji Pinch MEG 7</t>
  </si>
  <si>
    <t>Taji Pinch MEG 8</t>
  </si>
  <si>
    <t>Taji Pinch MEG 10</t>
  </si>
  <si>
    <t>024.22.MEG</t>
  </si>
  <si>
    <t>024.23.MEG</t>
  </si>
  <si>
    <t>024.24.MEG</t>
  </si>
  <si>
    <t>024.25.MEG</t>
  </si>
  <si>
    <t>024.26.MEG</t>
  </si>
  <si>
    <t>024.28.MEG</t>
  </si>
  <si>
    <t>024.29.MEG</t>
  </si>
  <si>
    <t>Taji Pinch MEG 11</t>
  </si>
  <si>
    <t>W.01.08</t>
  </si>
  <si>
    <t>W.01.09</t>
  </si>
  <si>
    <t>45*14*7</t>
  </si>
  <si>
    <t>95*95*21</t>
  </si>
  <si>
    <t>95*81*33</t>
  </si>
  <si>
    <t>95*65*20</t>
  </si>
  <si>
    <t>80*80*17</t>
  </si>
  <si>
    <t>80*67*27</t>
  </si>
  <si>
    <t>80*54*17</t>
  </si>
  <si>
    <t>Wooden Holds</t>
  </si>
  <si>
    <t>start:5;End:375;Range:A;Reference:C;Colors:F-&gt;R;productName:Holds</t>
  </si>
  <si>
    <t>Pack mini boomerangs 1</t>
  </si>
  <si>
    <t>Pack mini boomerangs 2</t>
  </si>
  <si>
    <t>W.06.25.L</t>
  </si>
  <si>
    <t>W.06.21.XS</t>
  </si>
  <si>
    <t>024.21.MEG</t>
  </si>
  <si>
    <t>W.06.22.XS</t>
  </si>
  <si>
    <t>W.06.23.XXS</t>
  </si>
  <si>
    <t>W.06.24.XXS</t>
  </si>
  <si>
    <t>W.06.26.L</t>
  </si>
  <si>
    <t>W.06.27.L</t>
  </si>
  <si>
    <t>W.06.28.L</t>
  </si>
  <si>
    <t>W.06.29.XL</t>
  </si>
  <si>
    <t>W.06.30.XL</t>
  </si>
  <si>
    <t>W.06.31.XL</t>
  </si>
  <si>
    <t>W.06.32.XL</t>
  </si>
  <si>
    <t>95*58*20</t>
  </si>
  <si>
    <t>80*48*17</t>
  </si>
  <si>
    <t>70*50*23</t>
  </si>
  <si>
    <t>70*40*15</t>
  </si>
  <si>
    <t>50*35*9</t>
  </si>
  <si>
    <t>50*28*20</t>
  </si>
  <si>
    <t>start:5;End:71;Range:B;Reference:C;Colors:G-&gt;L;productName:Wooden volumes</t>
  </si>
  <si>
    <t>4x(B)40</t>
  </si>
  <si>
    <t>15x(B)40</t>
  </si>
  <si>
    <t>2x(B)40
3x(B)50</t>
  </si>
  <si>
    <t>3x(B)50
2x(B)40</t>
  </si>
  <si>
    <t>1x(B)80
1x(B)70
1x(B)120</t>
  </si>
  <si>
    <t>1x(B)70
1x(B)60</t>
  </si>
  <si>
    <t>1x(B)40
4x(B)50</t>
  </si>
  <si>
    <t>2x(B)60
1x(B)70</t>
  </si>
  <si>
    <t>4x(B)60
1x(B)50</t>
  </si>
  <si>
    <t>2x(B)60
2x(B)50</t>
  </si>
  <si>
    <t>1x(B)70
3x(B)60
1x(B)50</t>
  </si>
  <si>
    <t>1x(B)80
3x(B)70</t>
  </si>
  <si>
    <t>Balls</t>
  </si>
  <si>
    <t>024.09.MEG</t>
  </si>
  <si>
    <t>BoomRamp 1-2-3</t>
  </si>
  <si>
    <t>VOL.F.100-E</t>
  </si>
  <si>
    <t>BoomRamp 4-5-6</t>
  </si>
  <si>
    <t>VOL.F.101-M</t>
  </si>
  <si>
    <t>BoomJump 1 SML</t>
  </si>
  <si>
    <t>VOL.F.102-E</t>
  </si>
  <si>
    <t>BoomJump 1 SML DT</t>
  </si>
  <si>
    <t>VOL.F.103-E</t>
  </si>
  <si>
    <t>BoomJump 2 SML</t>
  </si>
  <si>
    <t>VOL.F.104-E</t>
  </si>
  <si>
    <t>BoomJump 2 SML DT</t>
  </si>
  <si>
    <t>VOL.F.105-E</t>
  </si>
  <si>
    <t>BoomJump 3 SML</t>
  </si>
  <si>
    <t>VOL.F.106-E</t>
  </si>
  <si>
    <t>BoomJump 3 SML DT</t>
  </si>
  <si>
    <t>VOL.F.107-E</t>
  </si>
  <si>
    <t>BoomJump 4 SML</t>
  </si>
  <si>
    <t>VOL.F.108-M</t>
  </si>
  <si>
    <t>BoomJump 4 SML DT</t>
  </si>
  <si>
    <t>VOL.F.109-M</t>
  </si>
  <si>
    <t>Boomerang 1 DT</t>
  </si>
  <si>
    <t>VOL.F.110-H</t>
  </si>
  <si>
    <t>Boomerang 2 DT</t>
  </si>
  <si>
    <t>VOL.F.111-M</t>
  </si>
  <si>
    <t>Boomerang 3 DT</t>
  </si>
  <si>
    <t>VOL.F.112-H</t>
  </si>
  <si>
    <t>Taji 1 SM DT</t>
  </si>
  <si>
    <t>VOL.F.116-H</t>
  </si>
  <si>
    <t>Taji Pinch 1-8 DT</t>
  </si>
  <si>
    <t>VOL.F.117-M</t>
  </si>
  <si>
    <t>Taji Pinch 2-7 DT</t>
  </si>
  <si>
    <t>VOL.F.118-M</t>
  </si>
  <si>
    <t>Taji Pinch 4-10 DT</t>
  </si>
  <si>
    <t>VOL.F.119-M</t>
  </si>
  <si>
    <t>Taji Pinch 3-5 DT</t>
  </si>
  <si>
    <t>VOL.F.120-M</t>
  </si>
  <si>
    <t>Taji Pinch 6-9 DT</t>
  </si>
  <si>
    <t>VOL.F.121-M</t>
  </si>
  <si>
    <t>Pack Ball XS1</t>
  </si>
  <si>
    <t>Pack Ball XS2</t>
  </si>
  <si>
    <t>Pack Ball XXS1</t>
  </si>
  <si>
    <t>Pack Ball XXS2</t>
  </si>
  <si>
    <t>Halfball M1</t>
  </si>
  <si>
    <t>W.06.33.L</t>
  </si>
  <si>
    <t>Halfball M2</t>
  </si>
  <si>
    <t>W.06.34.M</t>
  </si>
  <si>
    <t>Halfball M3</t>
  </si>
  <si>
    <t>W.06.35.M</t>
  </si>
  <si>
    <t>Halfball M4</t>
  </si>
  <si>
    <t>W.06.36.M</t>
  </si>
  <si>
    <t>Halfball L1</t>
  </si>
  <si>
    <t>Halfball L2</t>
  </si>
  <si>
    <t>Halfball L3</t>
  </si>
  <si>
    <t>Halfball L4</t>
  </si>
  <si>
    <t xml:space="preserve"> Halfball XL1</t>
  </si>
  <si>
    <t>Halfball XL2</t>
  </si>
  <si>
    <t>Halfball XL3</t>
  </si>
  <si>
    <t>Halfball XL4</t>
  </si>
  <si>
    <t>70*65*14</t>
  </si>
  <si>
    <t>70*55*22</t>
  </si>
  <si>
    <t>70*43*14</t>
  </si>
  <si>
    <t>70*38*14</t>
  </si>
  <si>
    <t xml:space="preserve"> Taji 1 DT</t>
  </si>
  <si>
    <t xml:space="preserve">Cheeta public prices EUR 01.09.2022 - Fiberglass volumes </t>
  </si>
  <si>
    <t>Cheeta public prices EUR 01.09.2022  - Wooden Volumes &amp; Holds</t>
  </si>
  <si>
    <t>Cheeta public prices EUR 01.09.2022 - Cheeta holds</t>
  </si>
  <si>
    <t>VOL.F.115-H</t>
  </si>
  <si>
    <t>Set BoomRamp</t>
  </si>
  <si>
    <t>Set BoomJump</t>
  </si>
  <si>
    <t>Set Boomerang</t>
  </si>
  <si>
    <t>Set Taji</t>
  </si>
  <si>
    <t>Set Taji Pinch</t>
  </si>
  <si>
    <t>start:5;End:110;Range:B;Reference:C;Colors:F-&gt;P;productName:Fiberglass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</si>
</sst>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EUR &quot;#.00"/>
    <numFmt numFmtId="165" formatCode="&quot;0000&quot;"/>
    <numFmt numFmtId="166" formatCode="0.00&quot; kg&quot;"/>
    <numFmt numFmtId="167" formatCode="#,###;#,###;&quot;-&quot;"/>
    <numFmt numFmtId="168" formatCode="[$€-2]&quot; &quot;0"/>
    <numFmt numFmtId="169" formatCode="[$€-2]&quot; &quot;0.00"/>
    <numFmt numFmtId="170" formatCode="#,###&quot; kg&quot;"/>
    <numFmt numFmtId="171" formatCode="#,##0.00&quot; &quot;[$CHF]"/>
    <numFmt numFmtId="172" formatCode="0.0%"/>
    <numFmt numFmtId="173" formatCode=";;;"/>
  </numFmts>
  <fonts count="27">
    <font>
      <sz val="10"/>
      <color indexed="8"/>
      <name val="Helvetica"/>
    </font>
    <font>
      <sz val="16"/>
      <color indexed="8"/>
      <name val="Helvetica"/>
      <family val="2"/>
    </font>
    <font>
      <sz val="24"/>
      <color indexed="8"/>
      <name val="Helvetica"/>
      <family val="2"/>
    </font>
    <font>
      <sz val="16"/>
      <color indexed="8"/>
      <name val="Helvetica Neue"/>
      <family val="2"/>
    </font>
    <font>
      <sz val="10"/>
      <color indexed="8"/>
      <name val="Helvetica Neue"/>
      <family val="2"/>
    </font>
    <font>
      <sz val="10"/>
      <color indexed="13"/>
      <name val="Helvetica"/>
      <family val="2"/>
    </font>
    <font>
      <sz val="16"/>
      <color indexed="17"/>
      <name val="Helvetica Neue"/>
      <family val="2"/>
    </font>
    <font>
      <sz val="10"/>
      <color indexed="8"/>
      <name val="Verdana"/>
      <family val="2"/>
    </font>
    <font>
      <sz val="24"/>
      <color indexed="8"/>
      <name val="Helvetica Neue"/>
      <family val="2"/>
    </font>
    <font>
      <sz val="11"/>
      <color indexed="8"/>
      <name val="Helvetica Neue"/>
      <family val="2"/>
    </font>
    <font>
      <sz val="16"/>
      <color indexed="50"/>
      <name val="Helvetica"/>
      <family val="2"/>
    </font>
    <font>
      <sz val="12"/>
      <color indexed="8"/>
      <name val="Helvetica Neue"/>
      <family val="2"/>
    </font>
    <font>
      <sz val="12"/>
      <color indexed="8"/>
      <name val="Calibri"/>
      <family val="2"/>
    </font>
    <font>
      <i/>
      <sz val="10"/>
      <color indexed="8"/>
      <name val="Helvetica"/>
      <family val="2"/>
    </font>
    <font>
      <sz val="10"/>
      <color indexed="8"/>
      <name val="Helvetica"/>
      <family val="2"/>
    </font>
    <font>
      <sz val="24"/>
      <color rgb="FF000000"/>
      <name val="Helvetica"/>
      <family val="2"/>
    </font>
    <font>
      <sz val="16"/>
      <color rgb="FF000000"/>
      <name val="Helvetica Neue"/>
      <family val="2"/>
    </font>
    <font>
      <sz val="10"/>
      <color rgb="FF000000"/>
      <name val="Verdana"/>
      <family val="2"/>
    </font>
    <font>
      <sz val="16"/>
      <color indexed="39"/>
      <name val="PT Sans"/>
      <family val="2"/>
      <charset val="204"/>
    </font>
    <font>
      <sz val="8"/>
      <name val="Helvetica"/>
      <family val="2"/>
    </font>
    <font>
      <sz val="16"/>
      <color rgb="FFFF0000"/>
      <name val="Helvetica"/>
      <family val="2"/>
    </font>
    <font>
      <sz val="10"/>
      <color rgb="FFFF0000"/>
      <name val="Helvetica"/>
      <family val="2"/>
    </font>
    <font>
      <sz val="10"/>
      <color theme="0"/>
      <name val="Helvetica"/>
      <family val="2"/>
    </font>
    <font>
      <sz val="16"/>
      <color theme="0"/>
      <name val="Helvetica Neue"/>
      <family val="2"/>
    </font>
    <font>
      <sz val="10"/>
      <color theme="8"/>
      <name val="Helvetica"/>
      <family val="2"/>
    </font>
    <font>
      <sz val="16"/>
      <color rgb="FF000000"/>
      <name val="Helvetica"/>
      <family val="2"/>
    </font>
    <font>
      <sz val="16"/>
      <color theme="1"/>
      <name val="Helvetica Neue"/>
      <family val="2"/>
    </font>
  </fonts>
  <fills count="4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38"/>
        <bgColor auto="1"/>
      </patternFill>
    </fill>
    <fill>
      <patternFill patternType="solid">
        <fgColor indexed="41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43"/>
        <bgColor auto="1"/>
      </patternFill>
    </fill>
    <fill>
      <patternFill patternType="solid">
        <fgColor indexed="44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6"/>
        <bgColor auto="1"/>
      </patternFill>
    </fill>
    <fill>
      <patternFill patternType="solid">
        <fgColor indexed="47"/>
        <bgColor auto="1"/>
      </patternFill>
    </fill>
    <fill>
      <patternFill patternType="solid">
        <fgColor indexed="48"/>
        <bgColor auto="1"/>
      </patternFill>
    </fill>
    <fill>
      <patternFill patternType="solid">
        <fgColor indexed="49"/>
        <bgColor auto="1"/>
      </patternFill>
    </fill>
    <fill>
      <patternFill patternType="solid">
        <fgColor indexed="51"/>
        <bgColor auto="1"/>
      </patternFill>
    </fill>
    <fill>
      <patternFill patternType="solid">
        <fgColor indexed="52"/>
        <bgColor auto="1"/>
      </patternFill>
    </fill>
    <fill>
      <patternFill patternType="solid">
        <fgColor indexed="53"/>
        <bgColor auto="1"/>
      </patternFill>
    </fill>
    <fill>
      <patternFill patternType="solid">
        <fgColor indexed="54"/>
        <bgColor auto="1"/>
      </patternFill>
    </fill>
    <fill>
      <patternFill patternType="solid">
        <fgColor indexed="5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DE25"/>
        <bgColor indexed="64"/>
      </patternFill>
    </fill>
  </fills>
  <borders count="83">
    <border>
      <left/>
      <right/>
      <top/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/>
      <top style="thin">
        <color indexed="14"/>
      </top>
      <bottom style="thin">
        <color indexed="15"/>
      </bottom>
      <diagonal/>
    </border>
    <border>
      <left/>
      <right/>
      <top style="thin">
        <color indexed="14"/>
      </top>
      <bottom style="thin">
        <color indexed="16"/>
      </bottom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4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5"/>
      </top>
      <bottom/>
      <diagonal/>
    </border>
    <border>
      <left/>
      <right/>
      <top style="thin">
        <color indexed="15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8"/>
      </bottom>
      <diagonal/>
    </border>
    <border>
      <left/>
      <right/>
      <top style="thin">
        <color indexed="16"/>
      </top>
      <bottom style="thin">
        <color indexed="28"/>
      </bottom>
      <diagonal/>
    </border>
    <border>
      <left/>
      <right/>
      <top style="thin">
        <color indexed="18"/>
      </top>
      <bottom style="thin">
        <color indexed="16"/>
      </bottom>
      <diagonal/>
    </border>
    <border>
      <left style="thin">
        <color indexed="14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28"/>
      </top>
      <bottom style="thin">
        <color indexed="18"/>
      </bottom>
      <diagonal/>
    </border>
    <border>
      <left/>
      <right/>
      <top style="thin">
        <color indexed="16"/>
      </top>
      <bottom style="thin">
        <color indexed="1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14"/>
      </bottom>
      <diagonal/>
    </border>
    <border>
      <left/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7"/>
      </left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4"/>
      </left>
      <right/>
      <top style="thin">
        <color indexed="16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4"/>
      </left>
      <right/>
      <top style="thin">
        <color indexed="18"/>
      </top>
      <bottom style="thin">
        <color indexed="16"/>
      </bottom>
      <diagonal/>
    </border>
    <border>
      <left/>
      <right/>
      <top style="thin">
        <color indexed="14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4"/>
      </bottom>
      <diagonal/>
    </border>
    <border>
      <left style="thin">
        <color indexed="14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/>
      <top/>
      <bottom style="thin">
        <color indexed="18"/>
      </bottom>
      <diagonal/>
    </border>
    <border>
      <left/>
      <right style="thin">
        <color indexed="14"/>
      </right>
      <top/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8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8"/>
      </top>
      <bottom style="thin">
        <color indexed="28"/>
      </bottom>
      <diagonal/>
    </border>
    <border>
      <left/>
      <right style="thin">
        <color indexed="16"/>
      </right>
      <top style="thin">
        <color indexed="18"/>
      </top>
      <bottom style="thin">
        <color indexed="28"/>
      </bottom>
      <diagonal/>
    </border>
    <border>
      <left/>
      <right/>
      <top style="thin">
        <color indexed="28"/>
      </top>
      <bottom style="thin">
        <color indexed="16"/>
      </bottom>
      <diagonal/>
    </border>
    <border>
      <left/>
      <right style="thin">
        <color indexed="16"/>
      </right>
      <top style="thin">
        <color indexed="28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4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1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/>
      <diagonal/>
    </border>
    <border>
      <left/>
      <right/>
      <top/>
      <bottom style="thin">
        <color indexed="56"/>
      </bottom>
      <diagonal/>
    </border>
    <border>
      <left/>
      <right style="thin">
        <color indexed="18"/>
      </right>
      <top/>
      <bottom style="thin">
        <color indexed="56"/>
      </bottom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8"/>
      </bottom>
      <diagonal/>
    </border>
    <border>
      <left/>
      <right/>
      <top style="thin">
        <color indexed="56"/>
      </top>
      <bottom style="medium">
        <color indexed="8"/>
      </bottom>
      <diagonal/>
    </border>
    <border>
      <left/>
      <right style="thin">
        <color indexed="56"/>
      </right>
      <top style="thin">
        <color indexed="56"/>
      </top>
      <bottom style="medium">
        <color indexed="8"/>
      </bottom>
      <diagonal/>
    </border>
    <border>
      <left style="thin">
        <color indexed="18"/>
      </left>
      <right/>
      <top/>
      <bottom style="thin">
        <color indexed="14"/>
      </bottom>
      <diagonal/>
    </border>
    <border>
      <left/>
      <right style="thin">
        <color indexed="18"/>
      </right>
      <top/>
      <bottom style="thin">
        <color indexed="14"/>
      </bottom>
      <diagonal/>
    </border>
    <border>
      <left/>
      <right/>
      <top style="thin">
        <color indexed="13"/>
      </top>
      <bottom style="thin">
        <color indexed="17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3A3A3"/>
      </top>
      <bottom style="thin">
        <color rgb="FFA3A3A3"/>
      </bottom>
      <diagonal/>
    </border>
    <border>
      <left style="thin">
        <color rgb="FFAAAAAA"/>
      </left>
      <right/>
      <top style="thin">
        <color rgb="FFA3A3A3"/>
      </top>
      <bottom style="thin">
        <color rgb="FFA3A3A3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4" fillId="0" borderId="6" applyNumberFormat="0" applyFill="0" applyBorder="0" applyProtection="0">
      <alignment vertical="top" wrapText="1"/>
    </xf>
  </cellStyleXfs>
  <cellXfs count="373">
    <xf numFmtId="0" fontId="0" fillId="0" borderId="0" xfId="0" applyFont="1" applyAlignment="1">
      <alignment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49" fontId="3" fillId="7" borderId="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7" fontId="3" fillId="3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34" xfId="0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top" wrapText="1"/>
    </xf>
    <xf numFmtId="0" fontId="0" fillId="2" borderId="36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vertical="top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center" wrapText="1"/>
    </xf>
    <xf numFmtId="0" fontId="3" fillId="26" borderId="8" xfId="0" applyFont="1" applyFill="1" applyBorder="1" applyAlignment="1">
      <alignment horizontal="center" vertical="center" wrapText="1"/>
    </xf>
    <xf numFmtId="0" fontId="3" fillId="27" borderId="8" xfId="0" applyNumberFormat="1" applyFont="1" applyFill="1" applyBorder="1" applyAlignment="1">
      <alignment horizontal="center" vertical="center" wrapText="1"/>
    </xf>
    <xf numFmtId="0" fontId="3" fillId="28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4" borderId="8" xfId="0" applyNumberFormat="1" applyFont="1" applyFill="1" applyBorder="1" applyAlignment="1">
      <alignment horizontal="center" vertical="center" wrapText="1"/>
    </xf>
    <xf numFmtId="49" fontId="3" fillId="25" borderId="8" xfId="0" applyNumberFormat="1" applyFont="1" applyFill="1" applyBorder="1" applyAlignment="1">
      <alignment horizontal="center" vertical="center" wrapText="1"/>
    </xf>
    <xf numFmtId="49" fontId="3" fillId="26" borderId="8" xfId="0" applyNumberFormat="1" applyFont="1" applyFill="1" applyBorder="1" applyAlignment="1">
      <alignment horizontal="center" vertical="center" wrapText="1"/>
    </xf>
    <xf numFmtId="49" fontId="3" fillId="27" borderId="8" xfId="0" applyNumberFormat="1" applyFont="1" applyFill="1" applyBorder="1" applyAlignment="1">
      <alignment horizontal="center" vertical="center" wrapText="1"/>
    </xf>
    <xf numFmtId="49" fontId="3" fillId="28" borderId="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0" fontId="3" fillId="29" borderId="8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center" wrapText="1"/>
    </xf>
    <xf numFmtId="0" fontId="3" fillId="31" borderId="8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49" fontId="9" fillId="24" borderId="8" xfId="0" applyNumberFormat="1" applyFont="1" applyFill="1" applyBorder="1" applyAlignment="1">
      <alignment horizontal="center" vertical="center" wrapText="1"/>
    </xf>
    <xf numFmtId="49" fontId="9" fillId="29" borderId="8" xfId="0" applyNumberFormat="1" applyFont="1" applyFill="1" applyBorder="1" applyAlignment="1">
      <alignment horizontal="center" vertical="center" wrapText="1"/>
    </xf>
    <xf numFmtId="49" fontId="9" fillId="30" borderId="8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31" borderId="8" xfId="0" applyNumberFormat="1" applyFont="1" applyFill="1" applyBorder="1" applyAlignment="1">
      <alignment horizontal="center" vertical="center" wrapText="1"/>
    </xf>
    <xf numFmtId="49" fontId="9" fillId="32" borderId="8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left" vertical="center"/>
    </xf>
    <xf numFmtId="0" fontId="3" fillId="16" borderId="8" xfId="0" applyNumberFormat="1" applyFont="1" applyFill="1" applyBorder="1" applyAlignment="1">
      <alignment horizontal="center" vertical="center" wrapText="1"/>
    </xf>
    <xf numFmtId="0" fontId="3" fillId="17" borderId="8" xfId="0" applyNumberFormat="1" applyFont="1" applyFill="1" applyBorder="1" applyAlignment="1">
      <alignment horizontal="center" vertical="center" wrapText="1"/>
    </xf>
    <xf numFmtId="0" fontId="3" fillId="18" borderId="8" xfId="0" applyNumberFormat="1" applyFont="1" applyFill="1" applyBorder="1" applyAlignment="1">
      <alignment horizontal="center" vertical="center" wrapText="1"/>
    </xf>
    <xf numFmtId="0" fontId="3" fillId="19" borderId="8" xfId="0" applyNumberFormat="1" applyFont="1" applyFill="1" applyBorder="1" applyAlignment="1">
      <alignment horizontal="center" vertical="center" wrapText="1"/>
    </xf>
    <xf numFmtId="0" fontId="3" fillId="24" borderId="8" xfId="0" applyNumberFormat="1" applyFont="1" applyFill="1" applyBorder="1" applyAlignment="1">
      <alignment horizontal="center" vertical="center" wrapText="1"/>
    </xf>
    <xf numFmtId="0" fontId="3" fillId="29" borderId="8" xfId="0" applyNumberFormat="1" applyFont="1" applyFill="1" applyBorder="1" applyAlignment="1">
      <alignment horizontal="center" vertical="center" wrapText="1"/>
    </xf>
    <xf numFmtId="0" fontId="3" fillId="30" borderId="8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0" fontId="10" fillId="3" borderId="13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vertical="top" wrapText="1"/>
    </xf>
    <xf numFmtId="0" fontId="0" fillId="2" borderId="37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28" xfId="0" applyFont="1" applyFill="1" applyBorder="1" applyAlignment="1">
      <alignment vertical="top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vertical="top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3" fillId="33" borderId="8" xfId="0" applyNumberFormat="1" applyFont="1" applyFill="1" applyBorder="1" applyAlignment="1">
      <alignment horizontal="center" vertical="center" wrapText="1"/>
    </xf>
    <xf numFmtId="0" fontId="6" fillId="5" borderId="43" xfId="0" applyNumberFormat="1" applyFont="1" applyFill="1" applyBorder="1" applyAlignment="1">
      <alignment horizontal="center" vertical="center" wrapText="1"/>
    </xf>
    <xf numFmtId="0" fontId="6" fillId="34" borderId="43" xfId="0" applyNumberFormat="1" applyFont="1" applyFill="1" applyBorder="1" applyAlignment="1">
      <alignment horizontal="center" vertical="center" wrapText="1"/>
    </xf>
    <xf numFmtId="0" fontId="3" fillId="35" borderId="43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49" fontId="3" fillId="33" borderId="8" xfId="0" applyNumberFormat="1" applyFont="1" applyFill="1" applyBorder="1" applyAlignment="1">
      <alignment horizontal="center" vertical="center" wrapText="1"/>
    </xf>
    <xf numFmtId="49" fontId="6" fillId="5" borderId="45" xfId="0" applyNumberFormat="1" applyFont="1" applyFill="1" applyBorder="1" applyAlignment="1">
      <alignment horizontal="center" vertical="center" wrapText="1"/>
    </xf>
    <xf numFmtId="49" fontId="6" fillId="34" borderId="45" xfId="0" applyNumberFormat="1" applyFont="1" applyFill="1" applyBorder="1" applyAlignment="1">
      <alignment horizontal="center" vertical="center" wrapText="1"/>
    </xf>
    <xf numFmtId="49" fontId="3" fillId="35" borderId="45" xfId="0" applyNumberFormat="1" applyFont="1" applyFill="1" applyBorder="1" applyAlignment="1">
      <alignment horizontal="center" vertical="center" wrapText="1"/>
    </xf>
    <xf numFmtId="49" fontId="3" fillId="2" borderId="46" xfId="0" applyNumberFormat="1" applyFont="1" applyFill="1" applyBorder="1" applyAlignment="1">
      <alignment horizontal="center" vertical="center" wrapText="1"/>
    </xf>
    <xf numFmtId="49" fontId="3" fillId="3" borderId="42" xfId="0" applyNumberFormat="1" applyFont="1" applyFill="1" applyBorder="1" applyAlignment="1">
      <alignment horizontal="center" vertical="center" wrapText="1"/>
    </xf>
    <xf numFmtId="49" fontId="9" fillId="33" borderId="8" xfId="0" applyNumberFormat="1" applyFont="1" applyFill="1" applyBorder="1" applyAlignment="1">
      <alignment horizontal="center" vertical="center" wrapText="1"/>
    </xf>
    <xf numFmtId="0" fontId="3" fillId="34" borderId="8" xfId="0" applyFont="1" applyFill="1" applyBorder="1" applyAlignment="1">
      <alignment horizontal="center" vertical="center" wrapText="1"/>
    </xf>
    <xf numFmtId="49" fontId="9" fillId="35" borderId="8" xfId="0" applyNumberFormat="1" applyFont="1" applyFill="1" applyBorder="1" applyAlignment="1">
      <alignment horizontal="center" vertical="center" wrapText="1"/>
    </xf>
    <xf numFmtId="167" fontId="3" fillId="3" borderId="4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33" borderId="8" xfId="0" applyFont="1" applyFill="1" applyBorder="1" applyAlignment="1">
      <alignment horizontal="center" vertical="center" wrapText="1"/>
    </xf>
    <xf numFmtId="0" fontId="3" fillId="35" borderId="8" xfId="0" applyFont="1" applyFill="1" applyBorder="1" applyAlignment="1">
      <alignment horizontal="center" vertical="center" wrapText="1"/>
    </xf>
    <xf numFmtId="49" fontId="9" fillId="2" borderId="39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3" fillId="17" borderId="13" xfId="0" applyFont="1" applyFill="1" applyBorder="1" applyAlignment="1">
      <alignment horizontal="center" vertical="center" wrapText="1"/>
    </xf>
    <xf numFmtId="0" fontId="3" fillId="34" borderId="13" xfId="0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center" vertical="center" wrapText="1"/>
    </xf>
    <xf numFmtId="170" fontId="10" fillId="2" borderId="18" xfId="0" applyNumberFormat="1" applyFont="1" applyFill="1" applyBorder="1" applyAlignment="1">
      <alignment horizontal="center" vertical="center" wrapText="1"/>
    </xf>
    <xf numFmtId="164" fontId="1" fillId="3" borderId="2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2" borderId="48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49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0" fontId="0" fillId="2" borderId="50" xfId="0" applyFont="1" applyFill="1" applyBorder="1" applyAlignment="1">
      <alignment vertical="top" wrapText="1"/>
    </xf>
    <xf numFmtId="49" fontId="0" fillId="2" borderId="52" xfId="0" applyNumberFormat="1" applyFont="1" applyFill="1" applyBorder="1" applyAlignment="1">
      <alignment vertical="top" wrapText="1"/>
    </xf>
    <xf numFmtId="0" fontId="0" fillId="2" borderId="52" xfId="0" applyFont="1" applyFill="1" applyBorder="1" applyAlignment="1">
      <alignment vertical="top" wrapText="1"/>
    </xf>
    <xf numFmtId="0" fontId="0" fillId="2" borderId="53" xfId="0" applyFont="1" applyFill="1" applyBorder="1" applyAlignment="1">
      <alignment vertical="top" wrapText="1"/>
    </xf>
    <xf numFmtId="0" fontId="0" fillId="2" borderId="54" xfId="0" applyFont="1" applyFill="1" applyBorder="1" applyAlignment="1">
      <alignment vertical="top" wrapText="1"/>
    </xf>
    <xf numFmtId="0" fontId="0" fillId="36" borderId="55" xfId="0" applyFont="1" applyFill="1" applyBorder="1" applyAlignment="1"/>
    <xf numFmtId="0" fontId="0" fillId="36" borderId="56" xfId="0" applyFont="1" applyFill="1" applyBorder="1" applyAlignment="1">
      <alignment vertical="top" wrapText="1"/>
    </xf>
    <xf numFmtId="0" fontId="0" fillId="36" borderId="57" xfId="0" applyFont="1" applyFill="1" applyBorder="1" applyAlignment="1">
      <alignment vertical="top" wrapText="1"/>
    </xf>
    <xf numFmtId="49" fontId="0" fillId="2" borderId="56" xfId="0" applyNumberFormat="1" applyFont="1" applyFill="1" applyBorder="1" applyAlignment="1">
      <alignment vertical="top" wrapText="1"/>
    </xf>
    <xf numFmtId="0" fontId="0" fillId="2" borderId="56" xfId="0" applyFont="1" applyFill="1" applyBorder="1" applyAlignment="1">
      <alignment vertical="top" wrapText="1"/>
    </xf>
    <xf numFmtId="0" fontId="0" fillId="2" borderId="58" xfId="0" applyFont="1" applyFill="1" applyBorder="1" applyAlignment="1">
      <alignment vertical="top" wrapText="1"/>
    </xf>
    <xf numFmtId="0" fontId="0" fillId="36" borderId="60" xfId="0" applyFont="1" applyFill="1" applyBorder="1" applyAlignment="1">
      <alignment vertical="top" wrapText="1"/>
    </xf>
    <xf numFmtId="0" fontId="0" fillId="36" borderId="61" xfId="0" applyFont="1" applyFill="1" applyBorder="1" applyAlignment="1">
      <alignment vertical="top" wrapText="1"/>
    </xf>
    <xf numFmtId="0" fontId="0" fillId="36" borderId="6" xfId="0" applyFont="1" applyFill="1" applyBorder="1" applyAlignment="1">
      <alignment vertical="top" wrapText="1"/>
    </xf>
    <xf numFmtId="0" fontId="0" fillId="36" borderId="54" xfId="0" applyFont="1" applyFill="1" applyBorder="1" applyAlignment="1">
      <alignment vertical="top" wrapText="1"/>
    </xf>
    <xf numFmtId="0" fontId="0" fillId="36" borderId="52" xfId="0" applyFont="1" applyFill="1" applyBorder="1" applyAlignment="1">
      <alignment vertical="top" wrapText="1"/>
    </xf>
    <xf numFmtId="0" fontId="0" fillId="36" borderId="64" xfId="0" applyFont="1" applyFill="1" applyBorder="1" applyAlignment="1">
      <alignment vertical="top" wrapText="1"/>
    </xf>
    <xf numFmtId="0" fontId="0" fillId="2" borderId="60" xfId="0" applyFont="1" applyFill="1" applyBorder="1" applyAlignment="1">
      <alignment vertical="top" wrapText="1"/>
    </xf>
    <xf numFmtId="0" fontId="0" fillId="2" borderId="65" xfId="0" applyFont="1" applyFill="1" applyBorder="1" applyAlignment="1">
      <alignment vertical="top" wrapText="1"/>
    </xf>
    <xf numFmtId="0" fontId="0" fillId="2" borderId="66" xfId="0" applyFont="1" applyFill="1" applyBorder="1" applyAlignment="1">
      <alignment vertical="top" wrapText="1"/>
    </xf>
    <xf numFmtId="49" fontId="0" fillId="2" borderId="66" xfId="0" applyNumberFormat="1" applyFont="1" applyFill="1" applyBorder="1" applyAlignment="1">
      <alignment vertical="top" wrapText="1"/>
    </xf>
    <xf numFmtId="49" fontId="0" fillId="2" borderId="67" xfId="0" applyNumberFormat="1" applyFont="1" applyFill="1" applyBorder="1" applyAlignment="1">
      <alignment vertical="top" wrapText="1"/>
    </xf>
    <xf numFmtId="0" fontId="0" fillId="2" borderId="68" xfId="0" applyFont="1" applyFill="1" applyBorder="1" applyAlignment="1">
      <alignment vertical="top" wrapText="1"/>
    </xf>
    <xf numFmtId="49" fontId="0" fillId="2" borderId="69" xfId="0" applyNumberFormat="1" applyFont="1" applyFill="1" applyBorder="1" applyAlignment="1">
      <alignment vertical="center" wrapText="1"/>
    </xf>
    <xf numFmtId="0" fontId="0" fillId="2" borderId="70" xfId="0" applyFont="1" applyFill="1" applyBorder="1" applyAlignment="1">
      <alignment vertical="center" wrapText="1"/>
    </xf>
    <xf numFmtId="167" fontId="0" fillId="2" borderId="70" xfId="0" applyNumberFormat="1" applyFont="1" applyFill="1" applyBorder="1" applyAlignment="1">
      <alignment horizontal="center" vertical="center" wrapText="1"/>
    </xf>
    <xf numFmtId="164" fontId="0" fillId="2" borderId="71" xfId="0" applyNumberFormat="1" applyFont="1" applyFill="1" applyBorder="1" applyAlignment="1">
      <alignment vertical="center" wrapText="1"/>
    </xf>
    <xf numFmtId="166" fontId="13" fillId="2" borderId="70" xfId="0" applyNumberFormat="1" applyFont="1" applyFill="1" applyBorder="1" applyAlignment="1">
      <alignment horizontal="center" vertical="center" wrapText="1"/>
    </xf>
    <xf numFmtId="171" fontId="0" fillId="2" borderId="71" xfId="0" applyNumberFormat="1" applyFont="1" applyFill="1" applyBorder="1" applyAlignment="1">
      <alignment vertical="center" wrapText="1"/>
    </xf>
    <xf numFmtId="49" fontId="5" fillId="2" borderId="72" xfId="0" applyNumberFormat="1" applyFont="1" applyFill="1" applyBorder="1" applyAlignment="1">
      <alignment vertical="top" wrapText="1"/>
    </xf>
    <xf numFmtId="0" fontId="5" fillId="2" borderId="73" xfId="0" applyFont="1" applyFill="1" applyBorder="1" applyAlignment="1">
      <alignment vertical="top" wrapText="1"/>
    </xf>
    <xf numFmtId="171" fontId="5" fillId="2" borderId="74" xfId="0" applyNumberFormat="1" applyFont="1" applyFill="1" applyBorder="1" applyAlignment="1">
      <alignment vertical="top" wrapText="1"/>
    </xf>
    <xf numFmtId="49" fontId="0" fillId="36" borderId="55" xfId="0" applyNumberFormat="1" applyFont="1" applyFill="1" applyBorder="1" applyAlignment="1">
      <alignment vertical="top" wrapText="1"/>
    </xf>
    <xf numFmtId="164" fontId="0" fillId="36" borderId="57" xfId="0" applyNumberFormat="1" applyFont="1" applyFill="1" applyBorder="1" applyAlignment="1">
      <alignment vertical="top" wrapText="1"/>
    </xf>
    <xf numFmtId="172" fontId="0" fillId="36" borderId="56" xfId="0" applyNumberFormat="1" applyFont="1" applyFill="1" applyBorder="1" applyAlignment="1">
      <alignment vertical="top" wrapText="1"/>
    </xf>
    <xf numFmtId="49" fontId="0" fillId="2" borderId="50" xfId="0" applyNumberFormat="1" applyFont="1" applyFill="1" applyBorder="1" applyAlignment="1">
      <alignment vertical="top" wrapText="1"/>
    </xf>
    <xf numFmtId="49" fontId="0" fillId="2" borderId="6" xfId="0" applyNumberFormat="1" applyFont="1" applyFill="1" applyBorder="1" applyAlignment="1">
      <alignment vertical="top" wrapText="1"/>
    </xf>
    <xf numFmtId="0" fontId="0" fillId="2" borderId="75" xfId="0" applyFont="1" applyFill="1" applyBorder="1" applyAlignment="1">
      <alignment vertical="top" wrapText="1"/>
    </xf>
    <xf numFmtId="0" fontId="0" fillId="2" borderId="76" xfId="0" applyFont="1" applyFill="1" applyBorder="1" applyAlignment="1">
      <alignment vertical="top" wrapText="1"/>
    </xf>
    <xf numFmtId="173" fontId="3" fillId="2" borderId="9" xfId="0" applyNumberFormat="1" applyFont="1" applyFill="1" applyBorder="1" applyAlignment="1">
      <alignment horizontal="left" vertical="center" wrapText="1"/>
    </xf>
    <xf numFmtId="173" fontId="3" fillId="2" borderId="16" xfId="0" applyNumberFormat="1" applyFont="1" applyFill="1" applyBorder="1" applyAlignment="1">
      <alignment horizontal="left" vertical="center" wrapText="1"/>
    </xf>
    <xf numFmtId="173" fontId="0" fillId="2" borderId="50" xfId="0" applyNumberFormat="1" applyFont="1" applyFill="1" applyBorder="1" applyAlignment="1">
      <alignment vertical="top" wrapText="1"/>
    </xf>
    <xf numFmtId="49" fontId="3" fillId="31" borderId="8" xfId="0" applyNumberFormat="1" applyFont="1" applyFill="1" applyBorder="1" applyAlignment="1">
      <alignment horizontal="center" vertical="center" wrapText="1"/>
    </xf>
    <xf numFmtId="49" fontId="3" fillId="32" borderId="8" xfId="0" applyNumberFormat="1" applyFont="1" applyFill="1" applyBorder="1" applyAlignment="1">
      <alignment horizontal="center" vertical="center" wrapText="1"/>
    </xf>
    <xf numFmtId="0" fontId="3" fillId="38" borderId="10" xfId="0" applyNumberFormat="1" applyFont="1" applyFill="1" applyBorder="1" applyAlignment="1">
      <alignment horizontal="center" vertical="center" wrapText="1"/>
    </xf>
    <xf numFmtId="49" fontId="3" fillId="38" borderId="8" xfId="0" applyNumberFormat="1" applyFont="1" applyFill="1" applyBorder="1" applyAlignment="1">
      <alignment horizontal="center" vertical="center" wrapText="1"/>
    </xf>
    <xf numFmtId="49" fontId="9" fillId="38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>
      <alignment vertical="top" wrapText="1"/>
    </xf>
    <xf numFmtId="0" fontId="15" fillId="39" borderId="6" xfId="0" applyFont="1" applyFill="1" applyBorder="1" applyAlignment="1">
      <alignment horizontal="center" vertical="center" wrapText="1"/>
    </xf>
    <xf numFmtId="0" fontId="3" fillId="39" borderId="77" xfId="0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left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" fillId="2" borderId="3" xfId="1" applyFont="1" applyFill="1" applyBorder="1">
      <alignment vertical="top" wrapText="1"/>
    </xf>
    <xf numFmtId="49" fontId="1" fillId="2" borderId="4" xfId="1" applyNumberFormat="1" applyFont="1" applyFill="1" applyBorder="1">
      <alignment vertical="top" wrapText="1"/>
    </xf>
    <xf numFmtId="0" fontId="14" fillId="2" borderId="6" xfId="1" applyNumberFormat="1" applyFill="1" applyBorder="1">
      <alignment vertical="top" wrapText="1"/>
    </xf>
    <xf numFmtId="173" fontId="3" fillId="2" borderId="5" xfId="1" applyNumberFormat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center" vertical="center" wrapText="1"/>
    </xf>
    <xf numFmtId="1" fontId="3" fillId="2" borderId="10" xfId="1" applyNumberFormat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0" fontId="14" fillId="0" borderId="6" xfId="1" applyNumberFormat="1" applyBorder="1">
      <alignment vertical="top" wrapText="1"/>
    </xf>
    <xf numFmtId="0" fontId="3" fillId="2" borderId="8" xfId="1" applyFont="1" applyFill="1" applyBorder="1" applyAlignment="1">
      <alignment horizontal="left" vertical="center" wrapText="1"/>
    </xf>
    <xf numFmtId="0" fontId="6" fillId="4" borderId="8" xfId="1" applyNumberFormat="1" applyFont="1" applyFill="1" applyBorder="1" applyAlignment="1">
      <alignment horizontal="center" vertical="center" wrapText="1"/>
    </xf>
    <xf numFmtId="0" fontId="6" fillId="5" borderId="8" xfId="1" applyNumberFormat="1" applyFont="1" applyFill="1" applyBorder="1" applyAlignment="1">
      <alignment horizontal="center" vertical="center" wrapText="1"/>
    </xf>
    <xf numFmtId="165" fontId="3" fillId="6" borderId="8" xfId="1" applyNumberFormat="1" applyFont="1" applyFill="1" applyBorder="1" applyAlignment="1">
      <alignment horizontal="center" vertical="center" wrapText="1"/>
    </xf>
    <xf numFmtId="0" fontId="3" fillId="7" borderId="8" xfId="1" applyNumberFormat="1" applyFont="1" applyFill="1" applyBorder="1" applyAlignment="1">
      <alignment horizontal="center" vertical="center" wrapText="1"/>
    </xf>
    <xf numFmtId="0" fontId="3" fillId="8" borderId="8" xfId="1" applyNumberFormat="1" applyFont="1" applyFill="1" applyBorder="1" applyAlignment="1">
      <alignment horizontal="center" vertical="center" wrapText="1"/>
    </xf>
    <xf numFmtId="0" fontId="3" fillId="9" borderId="8" xfId="1" applyNumberFormat="1" applyFont="1" applyFill="1" applyBorder="1" applyAlignment="1">
      <alignment horizontal="center" vertical="center" wrapText="1"/>
    </xf>
    <xf numFmtId="0" fontId="3" fillId="10" borderId="8" xfId="1" applyNumberFormat="1" applyFont="1" applyFill="1" applyBorder="1" applyAlignment="1">
      <alignment horizontal="center" vertical="center" wrapText="1"/>
    </xf>
    <xf numFmtId="0" fontId="3" fillId="11" borderId="8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12" borderId="8" xfId="1" applyNumberFormat="1" applyFont="1" applyFill="1" applyBorder="1" applyAlignment="1">
      <alignment horizontal="center" vertical="center" wrapText="1"/>
    </xf>
    <xf numFmtId="0" fontId="3" fillId="13" borderId="14" xfId="1" applyNumberFormat="1" applyFont="1" applyFill="1" applyBorder="1" applyAlignment="1">
      <alignment horizontal="center" vertical="center" wrapText="1"/>
    </xf>
    <xf numFmtId="0" fontId="3" fillId="14" borderId="14" xfId="1" applyNumberFormat="1" applyFont="1" applyFill="1" applyBorder="1" applyAlignment="1">
      <alignment horizontal="center" vertical="center" wrapText="1"/>
    </xf>
    <xf numFmtId="0" fontId="3" fillId="15" borderId="14" xfId="1" applyNumberFormat="1" applyFont="1" applyFill="1" applyBorder="1" applyAlignment="1">
      <alignment horizontal="center" vertical="center" wrapText="1"/>
    </xf>
    <xf numFmtId="49" fontId="3" fillId="3" borderId="8" xfId="1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6" fillId="4" borderId="8" xfId="1" applyNumberFormat="1" applyFont="1" applyFill="1" applyBorder="1" applyAlignment="1">
      <alignment horizontal="center" vertical="center" wrapText="1"/>
    </xf>
    <xf numFmtId="49" fontId="6" fillId="5" borderId="8" xfId="1" applyNumberFormat="1" applyFont="1" applyFill="1" applyBorder="1" applyAlignment="1">
      <alignment horizontal="center" vertical="center" wrapText="1"/>
    </xf>
    <xf numFmtId="49" fontId="3" fillId="6" borderId="8" xfId="1" applyNumberFormat="1" applyFont="1" applyFill="1" applyBorder="1" applyAlignment="1">
      <alignment horizontal="center" vertical="center" wrapText="1"/>
    </xf>
    <xf numFmtId="49" fontId="3" fillId="7" borderId="8" xfId="1" applyNumberFormat="1" applyFont="1" applyFill="1" applyBorder="1" applyAlignment="1">
      <alignment horizontal="center" vertical="center" wrapText="1"/>
    </xf>
    <xf numFmtId="49" fontId="3" fillId="8" borderId="8" xfId="1" applyNumberFormat="1" applyFont="1" applyFill="1" applyBorder="1" applyAlignment="1">
      <alignment horizontal="center" vertical="center" wrapText="1"/>
    </xf>
    <xf numFmtId="49" fontId="3" fillId="9" borderId="8" xfId="1" applyNumberFormat="1" applyFont="1" applyFill="1" applyBorder="1" applyAlignment="1">
      <alignment horizontal="center" vertical="center" wrapText="1"/>
    </xf>
    <xf numFmtId="49" fontId="3" fillId="10" borderId="8" xfId="1" applyNumberFormat="1" applyFont="1" applyFill="1" applyBorder="1" applyAlignment="1">
      <alignment horizontal="center" vertical="center" wrapText="1"/>
    </xf>
    <xf numFmtId="49" fontId="3" fillId="11" borderId="8" xfId="1" applyNumberFormat="1" applyFont="1" applyFill="1" applyBorder="1" applyAlignment="1">
      <alignment horizontal="center" vertical="center" wrapText="1"/>
    </xf>
    <xf numFmtId="49" fontId="3" fillId="12" borderId="8" xfId="1" applyNumberFormat="1" applyFont="1" applyFill="1" applyBorder="1" applyAlignment="1">
      <alignment horizontal="center" vertical="center" wrapText="1"/>
    </xf>
    <xf numFmtId="49" fontId="3" fillId="13" borderId="17" xfId="1" applyNumberFormat="1" applyFont="1" applyFill="1" applyBorder="1" applyAlignment="1">
      <alignment horizontal="center" vertical="center" wrapText="1"/>
    </xf>
    <xf numFmtId="49" fontId="3" fillId="14" borderId="17" xfId="1" applyNumberFormat="1" applyFont="1" applyFill="1" applyBorder="1" applyAlignment="1">
      <alignment horizontal="center" vertical="center" wrapText="1"/>
    </xf>
    <xf numFmtId="49" fontId="3" fillId="15" borderId="17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/>
    </xf>
    <xf numFmtId="0" fontId="3" fillId="16" borderId="8" xfId="1" applyFont="1" applyFill="1" applyBorder="1" applyAlignment="1">
      <alignment horizontal="center" vertical="center" wrapText="1"/>
    </xf>
    <xf numFmtId="0" fontId="3" fillId="17" borderId="8" xfId="1" applyFont="1" applyFill="1" applyBorder="1" applyAlignment="1">
      <alignment horizontal="center" vertical="center" wrapText="1"/>
    </xf>
    <xf numFmtId="0" fontId="3" fillId="18" borderId="8" xfId="1" applyFont="1" applyFill="1" applyBorder="1" applyAlignment="1">
      <alignment horizontal="center" vertical="center" wrapText="1"/>
    </xf>
    <xf numFmtId="0" fontId="3" fillId="19" borderId="8" xfId="1" applyFont="1" applyFill="1" applyBorder="1" applyAlignment="1">
      <alignment horizontal="center" vertical="center" wrapText="1"/>
    </xf>
    <xf numFmtId="0" fontId="3" fillId="20" borderId="8" xfId="1" applyFont="1" applyFill="1" applyBorder="1" applyAlignment="1">
      <alignment horizontal="center" vertical="center" wrapText="1"/>
    </xf>
    <xf numFmtId="0" fontId="3" fillId="21" borderId="8" xfId="1" applyFont="1" applyFill="1" applyBorder="1" applyAlignment="1">
      <alignment horizontal="center" vertical="center" wrapText="1"/>
    </xf>
    <xf numFmtId="0" fontId="3" fillId="22" borderId="8" xfId="1" applyFont="1" applyFill="1" applyBorder="1" applyAlignment="1">
      <alignment horizontal="center" vertical="center" wrapText="1"/>
    </xf>
    <xf numFmtId="0" fontId="3" fillId="23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12" borderId="8" xfId="1" applyFont="1" applyFill="1" applyBorder="1" applyAlignment="1">
      <alignment horizontal="center" vertical="center" wrapText="1"/>
    </xf>
    <xf numFmtId="0" fontId="3" fillId="13" borderId="19" xfId="1" applyFont="1" applyFill="1" applyBorder="1" applyAlignment="1">
      <alignment horizontal="center" vertical="center" wrapText="1"/>
    </xf>
    <xf numFmtId="0" fontId="3" fillId="14" borderId="19" xfId="1" applyFont="1" applyFill="1" applyBorder="1" applyAlignment="1">
      <alignment horizontal="center" vertical="center" wrapText="1"/>
    </xf>
    <xf numFmtId="0" fontId="3" fillId="15" borderId="19" xfId="1" applyFont="1" applyFill="1" applyBorder="1" applyAlignment="1">
      <alignment horizontal="center" vertical="center" wrapText="1"/>
    </xf>
    <xf numFmtId="167" fontId="3" fillId="3" borderId="8" xfId="1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 readingOrder="1"/>
    </xf>
    <xf numFmtId="49" fontId="3" fillId="2" borderId="16" xfId="1" applyNumberFormat="1" applyFont="1" applyFill="1" applyBorder="1" applyAlignment="1">
      <alignment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 readingOrder="1"/>
    </xf>
    <xf numFmtId="49" fontId="7" fillId="2" borderId="22" xfId="1" applyNumberFormat="1" applyFont="1" applyFill="1" applyBorder="1" applyAlignment="1">
      <alignment horizontal="center" vertical="center" wrapText="1" readingOrder="1"/>
    </xf>
    <xf numFmtId="0" fontId="3" fillId="2" borderId="23" xfId="1" applyNumberFormat="1" applyFont="1" applyFill="1" applyBorder="1" applyAlignment="1">
      <alignment horizontal="center" vertical="center" wrapText="1"/>
    </xf>
    <xf numFmtId="2" fontId="3" fillId="2" borderId="24" xfId="1" applyNumberFormat="1" applyFont="1" applyFill="1" applyBorder="1" applyAlignment="1">
      <alignment horizontal="center" vertical="center"/>
    </xf>
    <xf numFmtId="49" fontId="3" fillId="2" borderId="25" xfId="1" applyNumberFormat="1" applyFont="1" applyFill="1" applyBorder="1" applyAlignment="1">
      <alignment horizontal="left" vertical="center" wrapText="1"/>
    </xf>
    <xf numFmtId="49" fontId="3" fillId="2" borderId="13" xfId="1" applyNumberFormat="1" applyFont="1" applyFill="1" applyBorder="1" applyAlignment="1">
      <alignment horizontal="left" vertical="center" wrapText="1"/>
    </xf>
    <xf numFmtId="0" fontId="3" fillId="2" borderId="13" xfId="1" applyNumberFormat="1" applyFont="1" applyFill="1" applyBorder="1" applyAlignment="1">
      <alignment horizontal="center" vertical="center" wrapText="1"/>
    </xf>
    <xf numFmtId="49" fontId="3" fillId="2" borderId="26" xfId="1" applyNumberFormat="1" applyFont="1" applyFill="1" applyBorder="1" applyAlignment="1">
      <alignment horizontal="left" vertical="center" wrapText="1"/>
    </xf>
    <xf numFmtId="49" fontId="3" fillId="2" borderId="19" xfId="1" applyNumberFormat="1" applyFont="1" applyFill="1" applyBorder="1" applyAlignment="1">
      <alignment horizontal="left" vertical="center" wrapText="1"/>
    </xf>
    <xf numFmtId="0" fontId="3" fillId="2" borderId="19" xfId="1" applyNumberFormat="1" applyFont="1" applyFill="1" applyBorder="1" applyAlignment="1">
      <alignment horizontal="center" vertical="center" wrapText="1"/>
    </xf>
    <xf numFmtId="49" fontId="3" fillId="2" borderId="27" xfId="1" applyNumberFormat="1" applyFont="1" applyFill="1" applyBorder="1" applyAlignment="1">
      <alignment horizontal="left" vertical="center" wrapText="1"/>
    </xf>
    <xf numFmtId="49" fontId="3" fillId="2" borderId="15" xfId="1" applyNumberFormat="1" applyFont="1" applyFill="1" applyBorder="1" applyAlignment="1">
      <alignment horizontal="left" vertical="center" wrapText="1"/>
    </xf>
    <xf numFmtId="0" fontId="3" fillId="2" borderId="15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left" vertical="center" wrapText="1" readingOrder="1"/>
    </xf>
    <xf numFmtId="49" fontId="7" fillId="2" borderId="28" xfId="1" applyNumberFormat="1" applyFont="1" applyFill="1" applyBorder="1" applyAlignment="1">
      <alignment horizontal="center" vertical="center" wrapText="1" readingOrder="1"/>
    </xf>
    <xf numFmtId="49" fontId="7" fillId="2" borderId="19" xfId="1" applyNumberFormat="1" applyFont="1" applyFill="1" applyBorder="1" applyAlignment="1">
      <alignment horizontal="center" vertical="center" wrapText="1" readingOrder="1"/>
    </xf>
    <xf numFmtId="49" fontId="7" fillId="2" borderId="29" xfId="1" applyNumberFormat="1" applyFont="1" applyFill="1" applyBorder="1" applyAlignment="1">
      <alignment horizontal="center" vertical="center" wrapText="1" readingOrder="1"/>
    </xf>
    <xf numFmtId="0" fontId="7" fillId="2" borderId="20" xfId="1" applyNumberFormat="1" applyFont="1" applyFill="1" applyBorder="1" applyAlignment="1">
      <alignment horizontal="center" vertical="center" wrapText="1" readingOrder="1"/>
    </xf>
    <xf numFmtId="49" fontId="3" fillId="2" borderId="31" xfId="1" applyNumberFormat="1" applyFont="1" applyFill="1" applyBorder="1" applyAlignment="1">
      <alignment horizontal="left" vertical="center" wrapText="1"/>
    </xf>
    <xf numFmtId="0" fontId="3" fillId="2" borderId="31" xfId="1" applyNumberFormat="1" applyFont="1" applyFill="1" applyBorder="1" applyAlignment="1">
      <alignment horizontal="center" vertical="center" wrapText="1"/>
    </xf>
    <xf numFmtId="49" fontId="17" fillId="40" borderId="80" xfId="1" applyNumberFormat="1" applyFont="1" applyFill="1" applyBorder="1" applyAlignment="1">
      <alignment horizontal="center" vertical="center" wrapText="1" readingOrder="1"/>
    </xf>
    <xf numFmtId="49" fontId="7" fillId="3" borderId="19" xfId="1" applyNumberFormat="1" applyFont="1" applyFill="1" applyBorder="1" applyAlignment="1">
      <alignment horizontal="center" vertical="center" wrapText="1" readingOrder="1"/>
    </xf>
    <xf numFmtId="0" fontId="3" fillId="2" borderId="16" xfId="1" applyNumberFormat="1" applyFont="1" applyFill="1" applyBorder="1" applyAlignment="1">
      <alignment horizontal="left" vertical="center" wrapText="1"/>
    </xf>
    <xf numFmtId="49" fontId="7" fillId="3" borderId="20" xfId="1" applyNumberFormat="1" applyFont="1" applyFill="1" applyBorder="1" applyAlignment="1">
      <alignment horizontal="center" vertical="center" wrapText="1" readingOrder="1"/>
    </xf>
    <xf numFmtId="49" fontId="7" fillId="3" borderId="4" xfId="1" applyNumberFormat="1" applyFont="1" applyFill="1" applyBorder="1" applyAlignment="1">
      <alignment horizontal="center" vertical="center" wrapText="1" readingOrder="1"/>
    </xf>
    <xf numFmtId="49" fontId="7" fillId="3" borderId="13" xfId="1" applyNumberFormat="1" applyFont="1" applyFill="1" applyBorder="1" applyAlignment="1">
      <alignment horizontal="center" vertical="center" wrapText="1" readingOrder="1"/>
    </xf>
    <xf numFmtId="49" fontId="1" fillId="2" borderId="30" xfId="1" applyNumberFormat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center" vertical="center" wrapText="1"/>
    </xf>
    <xf numFmtId="1" fontId="3" fillId="2" borderId="31" xfId="1" applyNumberFormat="1" applyFont="1" applyFill="1" applyBorder="1" applyAlignment="1">
      <alignment horizontal="center" vertical="center" wrapText="1"/>
    </xf>
    <xf numFmtId="0" fontId="3" fillId="16" borderId="31" xfId="1" applyNumberFormat="1" applyFont="1" applyFill="1" applyBorder="1" applyAlignment="1">
      <alignment horizontal="center" vertical="center" wrapText="1"/>
    </xf>
    <xf numFmtId="0" fontId="3" fillId="17" borderId="31" xfId="1" applyNumberFormat="1" applyFont="1" applyFill="1" applyBorder="1" applyAlignment="1">
      <alignment horizontal="center" vertical="center" wrapText="1"/>
    </xf>
    <xf numFmtId="0" fontId="3" fillId="18" borderId="31" xfId="1" applyNumberFormat="1" applyFont="1" applyFill="1" applyBorder="1" applyAlignment="1">
      <alignment horizontal="center" vertical="center" wrapText="1"/>
    </xf>
    <xf numFmtId="0" fontId="3" fillId="19" borderId="31" xfId="1" applyNumberFormat="1" applyFont="1" applyFill="1" applyBorder="1" applyAlignment="1">
      <alignment horizontal="center" vertical="center" wrapText="1"/>
    </xf>
    <xf numFmtId="0" fontId="3" fillId="20" borderId="31" xfId="1" applyNumberFormat="1" applyFont="1" applyFill="1" applyBorder="1" applyAlignment="1">
      <alignment horizontal="center" vertical="center" wrapText="1"/>
    </xf>
    <xf numFmtId="0" fontId="3" fillId="21" borderId="31" xfId="1" applyNumberFormat="1" applyFont="1" applyFill="1" applyBorder="1" applyAlignment="1">
      <alignment horizontal="center" vertical="center" wrapText="1"/>
    </xf>
    <xf numFmtId="0" fontId="3" fillId="22" borderId="31" xfId="1" applyNumberFormat="1" applyFont="1" applyFill="1" applyBorder="1" applyAlignment="1">
      <alignment horizontal="center" vertical="center" wrapText="1"/>
    </xf>
    <xf numFmtId="0" fontId="3" fillId="23" borderId="31" xfId="1" applyNumberFormat="1" applyFont="1" applyFill="1" applyBorder="1" applyAlignment="1">
      <alignment horizontal="center" vertical="center" wrapText="1"/>
    </xf>
    <xf numFmtId="0" fontId="3" fillId="12" borderId="31" xfId="1" applyNumberFormat="1" applyFont="1" applyFill="1" applyBorder="1" applyAlignment="1">
      <alignment horizontal="center" vertical="center" wrapText="1"/>
    </xf>
    <xf numFmtId="0" fontId="3" fillId="13" borderId="32" xfId="1" applyNumberFormat="1" applyFont="1" applyFill="1" applyBorder="1" applyAlignment="1">
      <alignment horizontal="center" vertical="center" wrapText="1"/>
    </xf>
    <xf numFmtId="0" fontId="3" fillId="14" borderId="32" xfId="1" applyNumberFormat="1" applyFont="1" applyFill="1" applyBorder="1" applyAlignment="1">
      <alignment horizontal="center" vertical="center" wrapText="1"/>
    </xf>
    <xf numFmtId="0" fontId="3" fillId="15" borderId="32" xfId="1" applyNumberFormat="1" applyFont="1" applyFill="1" applyBorder="1" applyAlignment="1">
      <alignment horizontal="center" vertical="center" wrapText="1"/>
    </xf>
    <xf numFmtId="167" fontId="3" fillId="3" borderId="31" xfId="1" applyNumberFormat="1" applyFont="1" applyFill="1" applyBorder="1" applyAlignment="1">
      <alignment horizontal="center" vertical="center" wrapText="1"/>
    </xf>
    <xf numFmtId="164" fontId="3" fillId="3" borderId="31" xfId="1" applyNumberFormat="1" applyFont="1" applyFill="1" applyBorder="1" applyAlignment="1">
      <alignment horizontal="center" vertical="center" wrapText="1"/>
    </xf>
    <xf numFmtId="168" fontId="4" fillId="2" borderId="32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left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9" fontId="4" fillId="2" borderId="10" xfId="1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>
      <alignment vertical="top" wrapText="1"/>
    </xf>
    <xf numFmtId="0" fontId="14" fillId="0" borderId="6" xfId="1" applyNumberFormat="1">
      <alignment vertical="top" wrapText="1"/>
    </xf>
    <xf numFmtId="49" fontId="3" fillId="2" borderId="6" xfId="1" applyNumberFormat="1" applyFont="1" applyFill="1" applyBorder="1" applyAlignment="1">
      <alignment horizontal="left" vertical="center" wrapText="1"/>
    </xf>
    <xf numFmtId="0" fontId="1" fillId="2" borderId="10" xfId="1" applyFont="1" applyFill="1" applyBorder="1">
      <alignment vertical="top" wrapText="1"/>
    </xf>
    <xf numFmtId="0" fontId="1" fillId="0" borderId="6" xfId="1" applyNumberFormat="1" applyFont="1" applyBorder="1">
      <alignment vertical="top" wrapText="1"/>
    </xf>
    <xf numFmtId="49" fontId="3" fillId="2" borderId="8" xfId="1" applyNumberFormat="1" applyFont="1" applyFill="1" applyBorder="1" applyAlignment="1">
      <alignment vertical="center" wrapText="1"/>
    </xf>
    <xf numFmtId="49" fontId="18" fillId="2" borderId="8" xfId="1" applyNumberFormat="1" applyFont="1" applyFill="1" applyBorder="1" applyAlignment="1">
      <alignment horizontal="left" vertical="center" wrapText="1"/>
    </xf>
    <xf numFmtId="49" fontId="3" fillId="2" borderId="31" xfId="1" applyNumberFormat="1" applyFont="1" applyFill="1" applyBorder="1" applyAlignment="1">
      <alignment horizontal="left" vertical="center" wrapText="1" readingOrder="1"/>
    </xf>
    <xf numFmtId="0" fontId="3" fillId="2" borderId="31" xfId="1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3" fillId="39" borderId="8" xfId="1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20" fillId="2" borderId="2" xfId="1" applyFont="1" applyFill="1" applyBorder="1">
      <alignment vertical="top" wrapText="1"/>
    </xf>
    <xf numFmtId="49" fontId="20" fillId="3" borderId="6" xfId="1" applyNumberFormat="1" applyFont="1" applyFill="1" applyBorder="1" applyAlignment="1">
      <alignment horizontal="center" vertical="center" wrapText="1"/>
    </xf>
    <xf numFmtId="0" fontId="21" fillId="2" borderId="6" xfId="1" applyFont="1" applyFill="1" applyBorder="1">
      <alignment vertical="top" wrapText="1"/>
    </xf>
    <xf numFmtId="0" fontId="20" fillId="3" borderId="6" xfId="1" applyFont="1" applyFill="1" applyBorder="1" applyAlignment="1">
      <alignment horizontal="center" vertical="center" wrapText="1"/>
    </xf>
    <xf numFmtId="2" fontId="20" fillId="3" borderId="6" xfId="1" applyNumberFormat="1" applyFont="1" applyFill="1" applyBorder="1" applyAlignment="1">
      <alignment horizontal="center" vertical="center" wrapText="1"/>
    </xf>
    <xf numFmtId="0" fontId="21" fillId="0" borderId="6" xfId="1" applyNumberFormat="1" applyFont="1" applyBorder="1">
      <alignment vertical="top" wrapText="1"/>
    </xf>
    <xf numFmtId="2" fontId="20" fillId="2" borderId="6" xfId="1" applyNumberFormat="1" applyFont="1" applyFill="1" applyBorder="1" applyAlignment="1">
      <alignment horizontal="center" vertical="center" wrapText="1"/>
    </xf>
    <xf numFmtId="2" fontId="20" fillId="3" borderId="33" xfId="1" applyNumberFormat="1" applyFont="1" applyFill="1" applyBorder="1" applyAlignment="1">
      <alignment horizontal="center" vertical="center" wrapText="1"/>
    </xf>
    <xf numFmtId="0" fontId="20" fillId="2" borderId="6" xfId="1" applyNumberFormat="1" applyFont="1" applyFill="1" applyBorder="1">
      <alignment vertical="top" wrapText="1"/>
    </xf>
    <xf numFmtId="0" fontId="22" fillId="2" borderId="2" xfId="0" applyFont="1" applyFill="1" applyBorder="1" applyAlignment="1">
      <alignment vertical="top" wrapText="1"/>
    </xf>
    <xf numFmtId="0" fontId="23" fillId="3" borderId="6" xfId="0" applyFont="1" applyFill="1" applyBorder="1" applyAlignment="1">
      <alignment horizontal="center" vertical="center" wrapText="1"/>
    </xf>
    <xf numFmtId="49" fontId="23" fillId="3" borderId="6" xfId="0" applyNumberFormat="1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2" fontId="23" fillId="2" borderId="33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vertical="top" wrapText="1"/>
    </xf>
    <xf numFmtId="0" fontId="24" fillId="2" borderId="2" xfId="0" applyFont="1" applyFill="1" applyBorder="1" applyAlignment="1">
      <alignment vertical="top" wrapText="1"/>
    </xf>
    <xf numFmtId="0" fontId="24" fillId="2" borderId="6" xfId="0" applyFont="1" applyFill="1" applyBorder="1" applyAlignment="1">
      <alignment vertical="top" wrapText="1"/>
    </xf>
    <xf numFmtId="0" fontId="24" fillId="2" borderId="33" xfId="0" applyFont="1" applyFill="1" applyBorder="1" applyAlignment="1">
      <alignment vertical="top" wrapText="1"/>
    </xf>
    <xf numFmtId="0" fontId="24" fillId="0" borderId="0" xfId="0" applyNumberFormat="1" applyFont="1" applyAlignment="1">
      <alignment vertical="top" wrapText="1"/>
    </xf>
    <xf numFmtId="0" fontId="9" fillId="34" borderId="8" xfId="0" applyFont="1" applyFill="1" applyBorder="1" applyAlignment="1">
      <alignment horizontal="center" vertical="center" wrapText="1"/>
    </xf>
    <xf numFmtId="49" fontId="25" fillId="40" borderId="8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9" fillId="24" borderId="8" xfId="0" applyFont="1" applyFill="1" applyBorder="1" applyAlignment="1">
      <alignment horizontal="center" vertical="center" wrapText="1"/>
    </xf>
    <xf numFmtId="0" fontId="9" fillId="29" borderId="8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6" xfId="0" applyFill="1" applyBorder="1">
      <alignment vertical="top" wrapText="1"/>
    </xf>
    <xf numFmtId="0" fontId="0" fillId="2" borderId="36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8" xfId="0" applyFill="1" applyBorder="1" applyAlignment="1">
      <alignment vertical="center"/>
    </xf>
    <xf numFmtId="0" fontId="3" fillId="41" borderId="8" xfId="0" applyNumberFormat="1" applyFont="1" applyFill="1" applyBorder="1" applyAlignment="1">
      <alignment horizontal="center" vertical="center" wrapText="1"/>
    </xf>
    <xf numFmtId="0" fontId="16" fillId="42" borderId="81" xfId="0" applyFont="1" applyFill="1" applyBorder="1" applyAlignment="1">
      <alignment horizontal="center" vertical="center" wrapText="1"/>
    </xf>
    <xf numFmtId="49" fontId="3" fillId="43" borderId="8" xfId="0" applyNumberFormat="1" applyFont="1" applyFill="1" applyBorder="1" applyAlignment="1">
      <alignment horizontal="center" vertical="center" wrapText="1"/>
    </xf>
    <xf numFmtId="49" fontId="16" fillId="40" borderId="82" xfId="0" applyNumberFormat="1" applyFont="1" applyFill="1" applyBorder="1" applyAlignment="1">
      <alignment horizontal="center" vertical="center" wrapText="1"/>
    </xf>
    <xf numFmtId="0" fontId="16" fillId="43" borderId="0" xfId="0" applyFont="1" applyFill="1" applyAlignment="1">
      <alignment horizontal="center" vertical="center" wrapText="1"/>
    </xf>
    <xf numFmtId="0" fontId="16" fillId="44" borderId="0" xfId="0" applyFont="1" applyFill="1" applyAlignment="1">
      <alignment horizontal="center" vertical="center" wrapText="1"/>
    </xf>
    <xf numFmtId="0" fontId="26" fillId="45" borderId="13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3" fillId="3" borderId="7" xfId="1" applyNumberFormat="1" applyFont="1" applyFill="1" applyBorder="1" applyAlignment="1">
      <alignment horizontal="right" vertical="center" wrapText="1"/>
    </xf>
    <xf numFmtId="0" fontId="3" fillId="3" borderId="7" xfId="1" applyFont="1" applyFill="1" applyBorder="1" applyAlignment="1">
      <alignment horizontal="right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8" fillId="2" borderId="3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12" fillId="36" borderId="59" xfId="0" applyFont="1" applyFill="1" applyBorder="1" applyAlignment="1">
      <alignment horizontal="center"/>
    </xf>
    <xf numFmtId="0" fontId="12" fillId="37" borderId="62" xfId="0" applyFont="1" applyFill="1" applyBorder="1" applyAlignment="1">
      <alignment horizontal="center"/>
    </xf>
    <xf numFmtId="0" fontId="12" fillId="37" borderId="63" xfId="0" applyFont="1" applyFill="1" applyBorder="1" applyAlignment="1">
      <alignment horizontal="center"/>
    </xf>
    <xf numFmtId="49" fontId="13" fillId="2" borderId="69" xfId="0" applyNumberFormat="1" applyFont="1" applyFill="1" applyBorder="1" applyAlignment="1">
      <alignment horizontal="center" vertical="center" wrapText="1"/>
    </xf>
    <xf numFmtId="49" fontId="13" fillId="2" borderId="7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1A14045-E2AB-B141-9BCC-23471DD287DC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00000000"/>
      <rgbColor rgb="FFFFFFFF"/>
      <rgbColor rgb="FFAAAAAA"/>
      <rgbColor rgb="FFA5A5A5"/>
      <rgbColor rgb="FFA3A3A3"/>
      <rgbColor rgb="FFFEFEFE"/>
      <rgbColor rgb="FFA5A5A5"/>
      <rgbColor rgb="FF274FFE"/>
      <rgbColor rgb="FFFFEB0E"/>
      <rgbColor rgb="FFFF3558"/>
      <rgbColor rgb="FFAD48FE"/>
      <rgbColor rgb="FFFEB667"/>
      <rgbColor rgb="FFFE40FE"/>
      <rgbColor rgb="FF7EF900"/>
      <rgbColor rgb="FF58992C"/>
      <rgbColor rgb="FF8DCE54"/>
      <rgbColor rgb="FFBABABA"/>
      <rgbColor rgb="FF8B56C2"/>
      <rgbColor rgb="FFFFA93A"/>
      <rgbColor rgb="FFBFBFBF"/>
      <rgbColor rgb="FFE4F5F8"/>
      <rgbColor rgb="FFFFFAD5"/>
      <rgbColor rgb="FFFFB2B3"/>
      <rgbColor rgb="FFEACFFE"/>
      <rgbColor rgb="FFFFEECA"/>
      <rgbColor rgb="FFFDD5FE"/>
      <rgbColor rgb="FFDAFDE5"/>
      <rgbColor rgb="FF0F0F10"/>
      <rgbColor rgb="FF262626"/>
      <rgbColor rgb="FF8AFF36"/>
      <rgbColor rgb="FFFFB825"/>
      <rgbColor rgb="FFE950FF"/>
      <rgbColor rgb="FF90D256"/>
      <rgbColor rgb="FF9057A3"/>
      <rgbColor rgb="FFFFD763"/>
      <rgbColor rgb="FFFA91FF"/>
      <rgbColor rgb="FF92CF69"/>
      <rgbColor rgb="FFC28BFF"/>
      <rgbColor rgb="FF212121"/>
      <rgbColor rgb="FFDDDDDD"/>
      <rgbColor rgb="FFFF2D21"/>
      <rgbColor rgb="FFFFF25B"/>
      <rgbColor rgb="FF36A3E4"/>
      <rgbColor rgb="FFDAEEF3"/>
      <rgbColor rgb="FF515151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640080</xdr:colOff>
      <xdr:row>0</xdr:row>
      <xdr:rowOff>419100</xdr:rowOff>
    </xdr:from>
    <xdr:to>
      <xdr:col>21</xdr:col>
      <xdr:colOff>1320542</xdr:colOff>
      <xdr:row>0</xdr:row>
      <xdr:rowOff>1631802</xdr:rowOff>
    </xdr:to>
    <xdr:pic>
      <xdr:nvPicPr>
        <xdr:cNvPr id="2" name="Image 4" descr="Image 4">
          <a:extLst>
            <a:ext uri="{FF2B5EF4-FFF2-40B4-BE49-F238E27FC236}">
              <a16:creationId xmlns:a16="http://schemas.microsoft.com/office/drawing/2014/main" id="{DD65A2FC-A6FE-1745-90DA-A502F7BB9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82880" y="419100"/>
          <a:ext cx="3576062" cy="1212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621704</xdr:colOff>
      <xdr:row>0</xdr:row>
      <xdr:rowOff>514350</xdr:rowOff>
    </xdr:from>
    <xdr:to>
      <xdr:col>17</xdr:col>
      <xdr:colOff>2314144</xdr:colOff>
      <xdr:row>0</xdr:row>
      <xdr:rowOff>1727052</xdr:rowOff>
    </xdr:to>
    <xdr:pic>
      <xdr:nvPicPr>
        <xdr:cNvPr id="4" name="Image 4" descr="Imag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4404" y="514350"/>
          <a:ext cx="3419641" cy="1212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1320800</xdr:colOff>
      <xdr:row>0</xdr:row>
      <xdr:rowOff>342900</xdr:rowOff>
    </xdr:from>
    <xdr:to>
      <xdr:col>14</xdr:col>
      <xdr:colOff>1099985</xdr:colOff>
      <xdr:row>0</xdr:row>
      <xdr:rowOff>1555602</xdr:rowOff>
    </xdr:to>
    <xdr:pic>
      <xdr:nvPicPr>
        <xdr:cNvPr id="6" name="Image 4" descr="Imag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0700" y="342900"/>
          <a:ext cx="3690786" cy="12127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261697</xdr:colOff>
      <xdr:row>3</xdr:row>
      <xdr:rowOff>161638</xdr:rowOff>
    </xdr:from>
    <xdr:to>
      <xdr:col>2</xdr:col>
      <xdr:colOff>415635</xdr:colOff>
      <xdr:row>4</xdr:row>
      <xdr:rowOff>619873</xdr:rowOff>
    </xdr:to>
    <xdr:pic>
      <xdr:nvPicPr>
        <xdr:cNvPr id="8" name="Image 3" descr="Imag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297" y="698213"/>
          <a:ext cx="1957339" cy="6487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951-E369-EA4B-B4B7-9C93CDB778E6}">
  <sheetPr>
    <pageSetUpPr fitToPage="1"/>
  </sheetPr>
  <dimension ref="A1:IT383"/>
  <sheetViews>
    <sheetView defaultGridColor="0" colorId="12" zoomScale="68" zoomScaleNormal="60" workbookViewId="0">
      <selection activeCell="F1" sqref="F1:R1"/>
    </sheetView>
  </sheetViews>
  <sheetFormatPr baseColWidth="10" defaultColWidth="23.33203125" defaultRowHeight="18" customHeight="1"/>
  <cols>
    <col min="1" max="1" width="23.33203125" style="298" customWidth="1"/>
    <col min="2" max="2" width="29.83203125" style="298" customWidth="1"/>
    <col min="3" max="5" width="23.33203125" style="298" customWidth="1"/>
    <col min="6" max="20" width="14.6640625" style="298" customWidth="1"/>
    <col min="21" max="21" width="23.33203125" style="298" customWidth="1"/>
    <col min="22" max="22" width="23.33203125" style="182" customWidth="1"/>
    <col min="23" max="24" width="15.6640625" style="321" hidden="1" customWidth="1"/>
    <col min="25" max="254" width="23.33203125" style="182" customWidth="1"/>
    <col min="255" max="255" width="23.33203125" style="299" customWidth="1"/>
    <col min="256" max="16384" width="23.33203125" style="299"/>
  </cols>
  <sheetData>
    <row r="1" spans="1:24" s="182" customFormat="1" ht="143.5" customHeight="1">
      <c r="A1" s="351" t="s">
        <v>0</v>
      </c>
      <c r="B1" s="352"/>
      <c r="C1" s="352"/>
      <c r="D1" s="352"/>
      <c r="E1" s="352"/>
      <c r="F1" s="353" t="s">
        <v>1447</v>
      </c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180"/>
      <c r="T1" s="180"/>
      <c r="U1" s="181" t="s">
        <v>1</v>
      </c>
      <c r="W1" s="313"/>
      <c r="X1" s="313"/>
    </row>
    <row r="2" spans="1:24" s="182" customFormat="1" ht="44" customHeight="1">
      <c r="A2" s="183" t="s">
        <v>1345</v>
      </c>
      <c r="B2" s="300"/>
      <c r="C2" s="184"/>
      <c r="D2" s="185"/>
      <c r="E2" s="186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55" t="s">
        <v>2</v>
      </c>
      <c r="T2" s="356"/>
      <c r="U2" s="188">
        <f>U377</f>
        <v>0</v>
      </c>
      <c r="V2" s="189"/>
      <c r="W2" s="314" t="s">
        <v>3</v>
      </c>
      <c r="X2" s="315"/>
    </row>
    <row r="3" spans="1:24" s="182" customFormat="1" ht="8.5" customHeight="1">
      <c r="A3" s="190"/>
      <c r="B3" s="301"/>
      <c r="C3" s="191"/>
      <c r="D3" s="192"/>
      <c r="E3" s="193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6"/>
      <c r="U3" s="197"/>
      <c r="V3" s="189"/>
      <c r="W3" s="316"/>
      <c r="X3" s="316"/>
    </row>
    <row r="4" spans="1:24" s="198" customFormat="1" ht="42" customHeight="1">
      <c r="A4" s="302"/>
      <c r="B4" s="199"/>
      <c r="C4" s="199"/>
      <c r="D4" s="357" t="s">
        <v>4</v>
      </c>
      <c r="E4" s="357"/>
      <c r="F4" s="200">
        <v>9005</v>
      </c>
      <c r="G4" s="201">
        <v>5015</v>
      </c>
      <c r="H4" s="202">
        <v>0</v>
      </c>
      <c r="I4" s="203">
        <v>3020</v>
      </c>
      <c r="J4" s="204">
        <v>4008</v>
      </c>
      <c r="K4" s="205">
        <v>2005</v>
      </c>
      <c r="L4" s="206">
        <v>0</v>
      </c>
      <c r="M4" s="207">
        <v>0</v>
      </c>
      <c r="N4" s="208">
        <v>9016</v>
      </c>
      <c r="O4" s="209">
        <v>0</v>
      </c>
      <c r="P4" s="210">
        <v>0</v>
      </c>
      <c r="Q4" s="211">
        <v>0</v>
      </c>
      <c r="R4" s="212">
        <v>0</v>
      </c>
      <c r="T4" s="213" t="s">
        <v>3</v>
      </c>
      <c r="U4" s="214">
        <f>SUM(X6:X374)</f>
        <v>0</v>
      </c>
      <c r="V4" s="215"/>
      <c r="W4" s="316"/>
      <c r="X4" s="316"/>
    </row>
    <row r="5" spans="1:24" s="198" customFormat="1" ht="63" customHeight="1">
      <c r="A5" s="216" t="s">
        <v>5</v>
      </c>
      <c r="B5" s="217" t="s">
        <v>6</v>
      </c>
      <c r="C5" s="217" t="s">
        <v>7</v>
      </c>
      <c r="D5" s="218" t="s">
        <v>8</v>
      </c>
      <c r="E5" s="218" t="s">
        <v>9</v>
      </c>
      <c r="F5" s="219" t="s">
        <v>10</v>
      </c>
      <c r="G5" s="220" t="s">
        <v>11</v>
      </c>
      <c r="H5" s="221" t="s">
        <v>12</v>
      </c>
      <c r="I5" s="222" t="s">
        <v>13</v>
      </c>
      <c r="J5" s="223" t="s">
        <v>14</v>
      </c>
      <c r="K5" s="224" t="s">
        <v>15</v>
      </c>
      <c r="L5" s="225" t="s">
        <v>16</v>
      </c>
      <c r="M5" s="226" t="s">
        <v>17</v>
      </c>
      <c r="N5" s="218" t="s">
        <v>18</v>
      </c>
      <c r="O5" s="227" t="s">
        <v>19</v>
      </c>
      <c r="P5" s="228" t="s">
        <v>20</v>
      </c>
      <c r="Q5" s="229" t="s">
        <v>21</v>
      </c>
      <c r="R5" s="230" t="s">
        <v>22</v>
      </c>
      <c r="S5" s="213" t="s">
        <v>23</v>
      </c>
      <c r="T5" s="213" t="s">
        <v>24</v>
      </c>
      <c r="U5" s="213" t="s">
        <v>25</v>
      </c>
      <c r="V5" s="231" t="s">
        <v>26</v>
      </c>
      <c r="W5" s="314" t="s">
        <v>27</v>
      </c>
      <c r="X5" s="314" t="s">
        <v>3</v>
      </c>
    </row>
    <row r="6" spans="1:24" s="198" customFormat="1" ht="37.25" customHeight="1">
      <c r="A6" s="216" t="s">
        <v>28</v>
      </c>
      <c r="B6" s="303" t="s">
        <v>29</v>
      </c>
      <c r="C6" s="217" t="s">
        <v>30</v>
      </c>
      <c r="D6" s="208">
        <v>5</v>
      </c>
      <c r="E6" s="232">
        <v>75</v>
      </c>
      <c r="F6" s="233"/>
      <c r="G6" s="234"/>
      <c r="H6" s="235"/>
      <c r="I6" s="236"/>
      <c r="J6" s="237"/>
      <c r="K6" s="238"/>
      <c r="L6" s="239"/>
      <c r="M6" s="240"/>
      <c r="N6" s="241"/>
      <c r="O6" s="242"/>
      <c r="P6" s="243"/>
      <c r="Q6" s="244"/>
      <c r="R6" s="245"/>
      <c r="S6" s="246">
        <f t="shared" ref="S6:S69" si="0">F6+G6+H6+I6+J6+K6+L6+M6+N6+O6+P6+Q6+R6</f>
        <v>0</v>
      </c>
      <c r="T6" s="246">
        <f>S6*$D6</f>
        <v>0</v>
      </c>
      <c r="U6" s="213" t="str">
        <f t="shared" ref="U6:U69" si="1">IF(S6&gt;0,S6*E6,"-")</f>
        <v>-</v>
      </c>
      <c r="V6" s="247" t="s">
        <v>1280</v>
      </c>
      <c r="W6" s="317">
        <v>1.85</v>
      </c>
      <c r="X6" s="317">
        <f>W6*S6</f>
        <v>0</v>
      </c>
    </row>
    <row r="7" spans="1:24" s="198" customFormat="1" ht="37.25" customHeight="1">
      <c r="A7" s="216" t="s">
        <v>28</v>
      </c>
      <c r="B7" s="303" t="s">
        <v>31</v>
      </c>
      <c r="C7" s="217" t="s">
        <v>32</v>
      </c>
      <c r="D7" s="208">
        <v>5</v>
      </c>
      <c r="E7" s="232">
        <v>105</v>
      </c>
      <c r="F7" s="233"/>
      <c r="G7" s="234"/>
      <c r="H7" s="235"/>
      <c r="I7" s="236"/>
      <c r="J7" s="237"/>
      <c r="K7" s="238"/>
      <c r="L7" s="239"/>
      <c r="M7" s="240"/>
      <c r="N7" s="241"/>
      <c r="O7" s="242"/>
      <c r="P7" s="243"/>
      <c r="Q7" s="244"/>
      <c r="R7" s="245"/>
      <c r="S7" s="246">
        <f t="shared" si="0"/>
        <v>0</v>
      </c>
      <c r="T7" s="246">
        <f t="shared" ref="T7:T70" si="2">S7*D7</f>
        <v>0</v>
      </c>
      <c r="U7" s="213" t="str">
        <f t="shared" si="1"/>
        <v>-</v>
      </c>
      <c r="V7" s="247" t="s">
        <v>33</v>
      </c>
      <c r="W7" s="317">
        <v>3.3</v>
      </c>
      <c r="X7" s="317">
        <f t="shared" ref="X7:X29" si="3">S7*W7</f>
        <v>0</v>
      </c>
    </row>
    <row r="8" spans="1:24" s="198" customFormat="1" ht="37.25" customHeight="1">
      <c r="A8" s="216" t="s">
        <v>28</v>
      </c>
      <c r="B8" s="303" t="s">
        <v>34</v>
      </c>
      <c r="C8" s="217" t="s">
        <v>35</v>
      </c>
      <c r="D8" s="208">
        <v>3</v>
      </c>
      <c r="E8" s="232">
        <v>73</v>
      </c>
      <c r="F8" s="233"/>
      <c r="G8" s="234"/>
      <c r="H8" s="235"/>
      <c r="I8" s="236"/>
      <c r="J8" s="237"/>
      <c r="K8" s="238"/>
      <c r="L8" s="239"/>
      <c r="M8" s="240"/>
      <c r="N8" s="241"/>
      <c r="O8" s="242"/>
      <c r="P8" s="243"/>
      <c r="Q8" s="244"/>
      <c r="R8" s="245"/>
      <c r="S8" s="246">
        <f t="shared" si="0"/>
        <v>0</v>
      </c>
      <c r="T8" s="246">
        <f t="shared" si="2"/>
        <v>0</v>
      </c>
      <c r="U8" s="213" t="str">
        <f t="shared" si="1"/>
        <v>-</v>
      </c>
      <c r="V8" s="247" t="s">
        <v>1281</v>
      </c>
      <c r="W8" s="317">
        <v>1.92</v>
      </c>
      <c r="X8" s="317">
        <f t="shared" si="3"/>
        <v>0</v>
      </c>
    </row>
    <row r="9" spans="1:24" s="198" customFormat="1" ht="37.25" customHeight="1">
      <c r="A9" s="216" t="s">
        <v>28</v>
      </c>
      <c r="B9" s="303" t="s">
        <v>36</v>
      </c>
      <c r="C9" s="217" t="s">
        <v>37</v>
      </c>
      <c r="D9" s="208">
        <v>5</v>
      </c>
      <c r="E9" s="232">
        <v>148</v>
      </c>
      <c r="F9" s="233"/>
      <c r="G9" s="234"/>
      <c r="H9" s="235"/>
      <c r="I9" s="236"/>
      <c r="J9" s="237"/>
      <c r="K9" s="238"/>
      <c r="L9" s="239"/>
      <c r="M9" s="240"/>
      <c r="N9" s="241"/>
      <c r="O9" s="242"/>
      <c r="P9" s="243"/>
      <c r="Q9" s="244"/>
      <c r="R9" s="245"/>
      <c r="S9" s="246">
        <f t="shared" si="0"/>
        <v>0</v>
      </c>
      <c r="T9" s="246">
        <f t="shared" si="2"/>
        <v>0</v>
      </c>
      <c r="U9" s="213" t="str">
        <f t="shared" si="1"/>
        <v>-</v>
      </c>
      <c r="V9" s="247" t="s">
        <v>1282</v>
      </c>
      <c r="W9" s="317">
        <v>4.3</v>
      </c>
      <c r="X9" s="317">
        <f t="shared" si="3"/>
        <v>0</v>
      </c>
    </row>
    <row r="10" spans="1:24" s="198" customFormat="1" ht="37.25" customHeight="1">
      <c r="A10" s="216" t="s">
        <v>28</v>
      </c>
      <c r="B10" s="303" t="s">
        <v>38</v>
      </c>
      <c r="C10" s="217" t="s">
        <v>39</v>
      </c>
      <c r="D10" s="208">
        <v>3</v>
      </c>
      <c r="E10" s="232">
        <v>137</v>
      </c>
      <c r="F10" s="233"/>
      <c r="G10" s="234"/>
      <c r="H10" s="235"/>
      <c r="I10" s="236"/>
      <c r="J10" s="237"/>
      <c r="K10" s="238"/>
      <c r="L10" s="239"/>
      <c r="M10" s="240"/>
      <c r="N10" s="241"/>
      <c r="O10" s="242"/>
      <c r="P10" s="243"/>
      <c r="Q10" s="244"/>
      <c r="R10" s="245"/>
      <c r="S10" s="246">
        <f t="shared" si="0"/>
        <v>0</v>
      </c>
      <c r="T10" s="246">
        <f t="shared" si="2"/>
        <v>0</v>
      </c>
      <c r="U10" s="213" t="str">
        <f t="shared" si="1"/>
        <v>-</v>
      </c>
      <c r="V10" s="247" t="s">
        <v>40</v>
      </c>
      <c r="W10" s="317">
        <v>3.27</v>
      </c>
      <c r="X10" s="317">
        <f t="shared" si="3"/>
        <v>0</v>
      </c>
    </row>
    <row r="11" spans="1:24" s="198" customFormat="1" ht="37.25" customHeight="1">
      <c r="A11" s="216" t="s">
        <v>28</v>
      </c>
      <c r="B11" s="303" t="s">
        <v>41</v>
      </c>
      <c r="C11" s="217" t="s">
        <v>42</v>
      </c>
      <c r="D11" s="208">
        <v>2</v>
      </c>
      <c r="E11" s="232">
        <v>152</v>
      </c>
      <c r="F11" s="233"/>
      <c r="G11" s="234"/>
      <c r="H11" s="235"/>
      <c r="I11" s="236"/>
      <c r="J11" s="237"/>
      <c r="K11" s="238"/>
      <c r="L11" s="239"/>
      <c r="M11" s="240"/>
      <c r="N11" s="241"/>
      <c r="O11" s="242"/>
      <c r="P11" s="243"/>
      <c r="Q11" s="244"/>
      <c r="R11" s="245"/>
      <c r="S11" s="246">
        <f t="shared" si="0"/>
        <v>0</v>
      </c>
      <c r="T11" s="246">
        <f t="shared" si="2"/>
        <v>0</v>
      </c>
      <c r="U11" s="213" t="str">
        <f t="shared" si="1"/>
        <v>-</v>
      </c>
      <c r="V11" s="247" t="s">
        <v>1283</v>
      </c>
      <c r="W11" s="317">
        <v>3.95</v>
      </c>
      <c r="X11" s="317">
        <f t="shared" si="3"/>
        <v>0</v>
      </c>
    </row>
    <row r="12" spans="1:24" s="198" customFormat="1" ht="37.25" customHeight="1">
      <c r="A12" s="216" t="s">
        <v>43</v>
      </c>
      <c r="B12" s="217" t="s">
        <v>44</v>
      </c>
      <c r="C12" s="217" t="s">
        <v>45</v>
      </c>
      <c r="D12" s="208">
        <v>5</v>
      </c>
      <c r="E12" s="232">
        <v>34</v>
      </c>
      <c r="F12" s="233"/>
      <c r="G12" s="234"/>
      <c r="H12" s="235"/>
      <c r="I12" s="236"/>
      <c r="J12" s="237"/>
      <c r="K12" s="238"/>
      <c r="L12" s="239"/>
      <c r="M12" s="240"/>
      <c r="N12" s="241"/>
      <c r="O12" s="242"/>
      <c r="P12" s="243"/>
      <c r="Q12" s="244"/>
      <c r="R12" s="245"/>
      <c r="S12" s="246">
        <f t="shared" si="0"/>
        <v>0</v>
      </c>
      <c r="T12" s="246">
        <f t="shared" si="2"/>
        <v>0</v>
      </c>
      <c r="U12" s="213" t="str">
        <f t="shared" si="1"/>
        <v>-</v>
      </c>
      <c r="V12" s="247" t="s">
        <v>46</v>
      </c>
      <c r="W12" s="317">
        <v>0.64</v>
      </c>
      <c r="X12" s="317">
        <f t="shared" si="3"/>
        <v>0</v>
      </c>
    </row>
    <row r="13" spans="1:24" s="198" customFormat="1" ht="37.25" customHeight="1">
      <c r="A13" s="216" t="s">
        <v>43</v>
      </c>
      <c r="B13" s="217" t="s">
        <v>47</v>
      </c>
      <c r="C13" s="217" t="s">
        <v>48</v>
      </c>
      <c r="D13" s="208">
        <v>5</v>
      </c>
      <c r="E13" s="232">
        <v>39</v>
      </c>
      <c r="F13" s="233"/>
      <c r="G13" s="234"/>
      <c r="H13" s="235"/>
      <c r="I13" s="236"/>
      <c r="J13" s="237"/>
      <c r="K13" s="238"/>
      <c r="L13" s="239"/>
      <c r="M13" s="240"/>
      <c r="N13" s="241"/>
      <c r="O13" s="242"/>
      <c r="P13" s="243"/>
      <c r="Q13" s="244"/>
      <c r="R13" s="245"/>
      <c r="S13" s="246">
        <f t="shared" si="0"/>
        <v>0</v>
      </c>
      <c r="T13" s="246">
        <f t="shared" si="2"/>
        <v>0</v>
      </c>
      <c r="U13" s="213" t="str">
        <f t="shared" si="1"/>
        <v>-</v>
      </c>
      <c r="V13" s="247" t="s">
        <v>87</v>
      </c>
      <c r="W13" s="317">
        <v>0.79</v>
      </c>
      <c r="X13" s="317">
        <f t="shared" si="3"/>
        <v>0</v>
      </c>
    </row>
    <row r="14" spans="1:24" s="198" customFormat="1" ht="37.25" customHeight="1">
      <c r="A14" s="216" t="s">
        <v>43</v>
      </c>
      <c r="B14" s="303" t="s">
        <v>49</v>
      </c>
      <c r="C14" s="217" t="s">
        <v>50</v>
      </c>
      <c r="D14" s="208">
        <v>5</v>
      </c>
      <c r="E14" s="232">
        <v>47</v>
      </c>
      <c r="F14" s="233"/>
      <c r="G14" s="234"/>
      <c r="H14" s="235"/>
      <c r="I14" s="236"/>
      <c r="J14" s="237"/>
      <c r="K14" s="238"/>
      <c r="L14" s="239"/>
      <c r="M14" s="240"/>
      <c r="N14" s="241"/>
      <c r="O14" s="242"/>
      <c r="P14" s="243"/>
      <c r="Q14" s="244"/>
      <c r="R14" s="245"/>
      <c r="S14" s="246">
        <f t="shared" si="0"/>
        <v>0</v>
      </c>
      <c r="T14" s="246">
        <f t="shared" si="2"/>
        <v>0</v>
      </c>
      <c r="U14" s="213" t="str">
        <f t="shared" si="1"/>
        <v>-</v>
      </c>
      <c r="V14" s="247" t="s">
        <v>51</v>
      </c>
      <c r="W14" s="317">
        <v>2.58</v>
      </c>
      <c r="X14" s="317">
        <f t="shared" si="3"/>
        <v>0</v>
      </c>
    </row>
    <row r="15" spans="1:24" s="198" customFormat="1" ht="37.25" customHeight="1">
      <c r="A15" s="216" t="s">
        <v>43</v>
      </c>
      <c r="B15" s="303" t="s">
        <v>52</v>
      </c>
      <c r="C15" s="217" t="s">
        <v>53</v>
      </c>
      <c r="D15" s="208">
        <v>5</v>
      </c>
      <c r="E15" s="232">
        <v>79</v>
      </c>
      <c r="F15" s="233"/>
      <c r="G15" s="234"/>
      <c r="H15" s="235"/>
      <c r="I15" s="236"/>
      <c r="J15" s="237"/>
      <c r="K15" s="238"/>
      <c r="L15" s="239"/>
      <c r="M15" s="240"/>
      <c r="N15" s="241"/>
      <c r="O15" s="242"/>
      <c r="P15" s="243"/>
      <c r="Q15" s="244"/>
      <c r="R15" s="245"/>
      <c r="S15" s="246">
        <f t="shared" si="0"/>
        <v>0</v>
      </c>
      <c r="T15" s="246">
        <f t="shared" si="2"/>
        <v>0</v>
      </c>
      <c r="U15" s="213" t="str">
        <f t="shared" si="1"/>
        <v>-</v>
      </c>
      <c r="V15" s="247" t="s">
        <v>54</v>
      </c>
      <c r="W15" s="317">
        <v>2.0299999999999998</v>
      </c>
      <c r="X15" s="317">
        <f t="shared" si="3"/>
        <v>0</v>
      </c>
    </row>
    <row r="16" spans="1:24" s="198" customFormat="1" ht="37.25" customHeight="1">
      <c r="A16" s="216" t="s">
        <v>43</v>
      </c>
      <c r="B16" s="303" t="s">
        <v>55</v>
      </c>
      <c r="C16" s="217" t="s">
        <v>56</v>
      </c>
      <c r="D16" s="208">
        <v>5</v>
      </c>
      <c r="E16" s="232">
        <v>96</v>
      </c>
      <c r="F16" s="233"/>
      <c r="G16" s="234"/>
      <c r="H16" s="235"/>
      <c r="I16" s="236"/>
      <c r="J16" s="237"/>
      <c r="K16" s="238"/>
      <c r="L16" s="239"/>
      <c r="M16" s="240"/>
      <c r="N16" s="241"/>
      <c r="O16" s="242"/>
      <c r="P16" s="243"/>
      <c r="Q16" s="244"/>
      <c r="R16" s="245"/>
      <c r="S16" s="246">
        <f t="shared" si="0"/>
        <v>0</v>
      </c>
      <c r="T16" s="246">
        <f t="shared" si="2"/>
        <v>0</v>
      </c>
      <c r="U16" s="213" t="str">
        <f t="shared" si="1"/>
        <v>-</v>
      </c>
      <c r="V16" s="247" t="s">
        <v>57</v>
      </c>
      <c r="W16" s="317">
        <v>2.59</v>
      </c>
      <c r="X16" s="317">
        <f t="shared" si="3"/>
        <v>0</v>
      </c>
    </row>
    <row r="17" spans="1:24" s="198" customFormat="1" ht="37.25" customHeight="1">
      <c r="A17" s="216" t="s">
        <v>43</v>
      </c>
      <c r="B17" s="303" t="s">
        <v>58</v>
      </c>
      <c r="C17" s="217" t="s">
        <v>59</v>
      </c>
      <c r="D17" s="208">
        <v>5</v>
      </c>
      <c r="E17" s="232">
        <v>124</v>
      </c>
      <c r="F17" s="233"/>
      <c r="G17" s="234"/>
      <c r="H17" s="235"/>
      <c r="I17" s="236"/>
      <c r="J17" s="237"/>
      <c r="K17" s="238"/>
      <c r="L17" s="239"/>
      <c r="M17" s="240"/>
      <c r="N17" s="241"/>
      <c r="O17" s="242"/>
      <c r="P17" s="243"/>
      <c r="Q17" s="244"/>
      <c r="R17" s="245"/>
      <c r="S17" s="246">
        <f t="shared" si="0"/>
        <v>0</v>
      </c>
      <c r="T17" s="246">
        <f t="shared" si="2"/>
        <v>0</v>
      </c>
      <c r="U17" s="213" t="str">
        <f t="shared" si="1"/>
        <v>-</v>
      </c>
      <c r="V17" s="247" t="s">
        <v>60</v>
      </c>
      <c r="W17" s="317">
        <v>2.46</v>
      </c>
      <c r="X17" s="317">
        <f t="shared" si="3"/>
        <v>0</v>
      </c>
    </row>
    <row r="18" spans="1:24" s="198" customFormat="1" ht="37.25" customHeight="1">
      <c r="A18" s="216" t="s">
        <v>43</v>
      </c>
      <c r="B18" s="303" t="s">
        <v>61</v>
      </c>
      <c r="C18" s="217" t="s">
        <v>62</v>
      </c>
      <c r="D18" s="208">
        <v>3</v>
      </c>
      <c r="E18" s="232">
        <v>86</v>
      </c>
      <c r="F18" s="233"/>
      <c r="G18" s="234"/>
      <c r="H18" s="235"/>
      <c r="I18" s="236"/>
      <c r="J18" s="237"/>
      <c r="K18" s="238"/>
      <c r="L18" s="239"/>
      <c r="M18" s="240"/>
      <c r="N18" s="241"/>
      <c r="O18" s="242"/>
      <c r="P18" s="243"/>
      <c r="Q18" s="244"/>
      <c r="R18" s="245"/>
      <c r="S18" s="246">
        <f t="shared" si="0"/>
        <v>0</v>
      </c>
      <c r="T18" s="246">
        <f t="shared" si="2"/>
        <v>0</v>
      </c>
      <c r="U18" s="213" t="str">
        <f t="shared" si="1"/>
        <v>-</v>
      </c>
      <c r="V18" s="247" t="s">
        <v>63</v>
      </c>
      <c r="W18" s="317">
        <v>2.83</v>
      </c>
      <c r="X18" s="317">
        <f t="shared" si="3"/>
        <v>0</v>
      </c>
    </row>
    <row r="19" spans="1:24" s="198" customFormat="1" ht="37.25" customHeight="1">
      <c r="A19" s="216" t="s">
        <v>43</v>
      </c>
      <c r="B19" s="303" t="s">
        <v>64</v>
      </c>
      <c r="C19" s="217" t="s">
        <v>65</v>
      </c>
      <c r="D19" s="208">
        <v>2</v>
      </c>
      <c r="E19" s="232">
        <v>90</v>
      </c>
      <c r="F19" s="233"/>
      <c r="G19" s="234"/>
      <c r="H19" s="235"/>
      <c r="I19" s="236"/>
      <c r="J19" s="237"/>
      <c r="K19" s="238"/>
      <c r="L19" s="239"/>
      <c r="M19" s="240"/>
      <c r="N19" s="241"/>
      <c r="O19" s="242"/>
      <c r="P19" s="243"/>
      <c r="Q19" s="244"/>
      <c r="R19" s="245"/>
      <c r="S19" s="246">
        <f t="shared" si="0"/>
        <v>0</v>
      </c>
      <c r="T19" s="246">
        <f t="shared" si="2"/>
        <v>0</v>
      </c>
      <c r="U19" s="213" t="str">
        <f t="shared" si="1"/>
        <v>-</v>
      </c>
      <c r="V19" s="247" t="s">
        <v>66</v>
      </c>
      <c r="W19" s="317">
        <v>2.19</v>
      </c>
      <c r="X19" s="317">
        <f t="shared" si="3"/>
        <v>0</v>
      </c>
    </row>
    <row r="20" spans="1:24" s="198" customFormat="1" ht="37.25" customHeight="1">
      <c r="A20" s="216" t="s">
        <v>67</v>
      </c>
      <c r="B20" s="217" t="s">
        <v>68</v>
      </c>
      <c r="C20" s="217" t="s">
        <v>69</v>
      </c>
      <c r="D20" s="208">
        <v>5</v>
      </c>
      <c r="E20" s="232">
        <v>22</v>
      </c>
      <c r="F20" s="233"/>
      <c r="G20" s="234"/>
      <c r="H20" s="235"/>
      <c r="I20" s="236"/>
      <c r="J20" s="237"/>
      <c r="K20" s="238"/>
      <c r="L20" s="239"/>
      <c r="M20" s="240"/>
      <c r="N20" s="241"/>
      <c r="O20" s="242"/>
      <c r="P20" s="243"/>
      <c r="Q20" s="244"/>
      <c r="R20" s="245"/>
      <c r="S20" s="246">
        <f t="shared" si="0"/>
        <v>0</v>
      </c>
      <c r="T20" s="246">
        <f t="shared" si="2"/>
        <v>0</v>
      </c>
      <c r="U20" s="213" t="str">
        <f t="shared" si="1"/>
        <v>-</v>
      </c>
      <c r="V20" s="247" t="s">
        <v>70</v>
      </c>
      <c r="W20" s="317">
        <v>0.25</v>
      </c>
      <c r="X20" s="317">
        <f t="shared" si="3"/>
        <v>0</v>
      </c>
    </row>
    <row r="21" spans="1:24" s="198" customFormat="1" ht="37.25" customHeight="1">
      <c r="A21" s="216" t="s">
        <v>67</v>
      </c>
      <c r="B21" s="217" t="s">
        <v>71</v>
      </c>
      <c r="C21" s="217" t="s">
        <v>72</v>
      </c>
      <c r="D21" s="208">
        <v>5</v>
      </c>
      <c r="E21" s="232">
        <v>25</v>
      </c>
      <c r="F21" s="233"/>
      <c r="G21" s="234"/>
      <c r="H21" s="235"/>
      <c r="I21" s="236"/>
      <c r="J21" s="237"/>
      <c r="K21" s="238"/>
      <c r="L21" s="239"/>
      <c r="M21" s="240"/>
      <c r="N21" s="241"/>
      <c r="O21" s="242"/>
      <c r="P21" s="243"/>
      <c r="Q21" s="244"/>
      <c r="R21" s="245"/>
      <c r="S21" s="246">
        <f t="shared" si="0"/>
        <v>0</v>
      </c>
      <c r="T21" s="246">
        <f t="shared" si="2"/>
        <v>0</v>
      </c>
      <c r="U21" s="213" t="str">
        <f t="shared" si="1"/>
        <v>-</v>
      </c>
      <c r="V21" s="247" t="s">
        <v>73</v>
      </c>
      <c r="W21" s="317">
        <v>0.34</v>
      </c>
      <c r="X21" s="317">
        <f t="shared" si="3"/>
        <v>0</v>
      </c>
    </row>
    <row r="22" spans="1:24" s="198" customFormat="1" ht="37.25" customHeight="1">
      <c r="A22" s="216" t="s">
        <v>67</v>
      </c>
      <c r="B22" s="217" t="s">
        <v>74</v>
      </c>
      <c r="C22" s="217" t="s">
        <v>75</v>
      </c>
      <c r="D22" s="208">
        <v>5</v>
      </c>
      <c r="E22" s="232">
        <v>23</v>
      </c>
      <c r="F22" s="233"/>
      <c r="G22" s="234"/>
      <c r="H22" s="235"/>
      <c r="I22" s="236"/>
      <c r="J22" s="237"/>
      <c r="K22" s="238"/>
      <c r="L22" s="239"/>
      <c r="M22" s="240"/>
      <c r="N22" s="241"/>
      <c r="O22" s="242"/>
      <c r="P22" s="243"/>
      <c r="Q22" s="244"/>
      <c r="R22" s="245"/>
      <c r="S22" s="246">
        <f t="shared" si="0"/>
        <v>0</v>
      </c>
      <c r="T22" s="246">
        <f t="shared" si="2"/>
        <v>0</v>
      </c>
      <c r="U22" s="213" t="str">
        <f t="shared" si="1"/>
        <v>-</v>
      </c>
      <c r="V22" s="247" t="s">
        <v>76</v>
      </c>
      <c r="W22" s="317">
        <v>0.28000000000000003</v>
      </c>
      <c r="X22" s="317">
        <f t="shared" si="3"/>
        <v>0</v>
      </c>
    </row>
    <row r="23" spans="1:24" s="198" customFormat="1" ht="37.25" customHeight="1">
      <c r="A23" s="216" t="s">
        <v>67</v>
      </c>
      <c r="B23" s="217" t="s">
        <v>77</v>
      </c>
      <c r="C23" s="217" t="s">
        <v>78</v>
      </c>
      <c r="D23" s="208">
        <v>5</v>
      </c>
      <c r="E23" s="232">
        <v>35</v>
      </c>
      <c r="F23" s="233"/>
      <c r="G23" s="234"/>
      <c r="H23" s="235"/>
      <c r="I23" s="236"/>
      <c r="J23" s="237"/>
      <c r="K23" s="238"/>
      <c r="L23" s="239"/>
      <c r="M23" s="240"/>
      <c r="N23" s="241"/>
      <c r="O23" s="242"/>
      <c r="P23" s="243"/>
      <c r="Q23" s="244"/>
      <c r="R23" s="245"/>
      <c r="S23" s="246">
        <f t="shared" si="0"/>
        <v>0</v>
      </c>
      <c r="T23" s="246">
        <f t="shared" si="2"/>
        <v>0</v>
      </c>
      <c r="U23" s="213" t="str">
        <f t="shared" si="1"/>
        <v>-</v>
      </c>
      <c r="V23" s="247" t="s">
        <v>79</v>
      </c>
      <c r="W23" s="317">
        <v>0.62</v>
      </c>
      <c r="X23" s="317">
        <f t="shared" si="3"/>
        <v>0</v>
      </c>
    </row>
    <row r="24" spans="1:24" s="198" customFormat="1" ht="37.25" customHeight="1">
      <c r="A24" s="216" t="s">
        <v>67</v>
      </c>
      <c r="B24" s="217" t="s">
        <v>80</v>
      </c>
      <c r="C24" s="217" t="s">
        <v>81</v>
      </c>
      <c r="D24" s="208">
        <v>5</v>
      </c>
      <c r="E24" s="232">
        <v>62</v>
      </c>
      <c r="F24" s="233"/>
      <c r="G24" s="234"/>
      <c r="H24" s="235"/>
      <c r="I24" s="236"/>
      <c r="J24" s="237"/>
      <c r="K24" s="238"/>
      <c r="L24" s="239"/>
      <c r="M24" s="240"/>
      <c r="N24" s="241"/>
      <c r="O24" s="242"/>
      <c r="P24" s="243"/>
      <c r="Q24" s="244"/>
      <c r="R24" s="245"/>
      <c r="S24" s="246">
        <f t="shared" si="0"/>
        <v>0</v>
      </c>
      <c r="T24" s="246">
        <f t="shared" si="2"/>
        <v>0</v>
      </c>
      <c r="U24" s="213" t="str">
        <f t="shared" si="1"/>
        <v>-</v>
      </c>
      <c r="V24" s="247" t="s">
        <v>1284</v>
      </c>
      <c r="W24" s="317">
        <v>1.39</v>
      </c>
      <c r="X24" s="317">
        <f t="shared" si="3"/>
        <v>0</v>
      </c>
    </row>
    <row r="25" spans="1:24" s="198" customFormat="1" ht="37.25" customHeight="1">
      <c r="A25" s="216" t="s">
        <v>67</v>
      </c>
      <c r="B25" s="217" t="s">
        <v>82</v>
      </c>
      <c r="C25" s="217" t="s">
        <v>83</v>
      </c>
      <c r="D25" s="208">
        <v>5</v>
      </c>
      <c r="E25" s="232">
        <v>46</v>
      </c>
      <c r="F25" s="233"/>
      <c r="G25" s="234"/>
      <c r="H25" s="235"/>
      <c r="I25" s="236"/>
      <c r="J25" s="237"/>
      <c r="K25" s="238"/>
      <c r="L25" s="239"/>
      <c r="M25" s="240"/>
      <c r="N25" s="241"/>
      <c r="O25" s="242"/>
      <c r="P25" s="243"/>
      <c r="Q25" s="244"/>
      <c r="R25" s="245"/>
      <c r="S25" s="246">
        <f t="shared" si="0"/>
        <v>0</v>
      </c>
      <c r="T25" s="246">
        <f t="shared" si="2"/>
        <v>0</v>
      </c>
      <c r="U25" s="213" t="str">
        <f t="shared" si="1"/>
        <v>-</v>
      </c>
      <c r="V25" s="247" t="s">
        <v>84</v>
      </c>
      <c r="W25" s="317">
        <v>0.94</v>
      </c>
      <c r="X25" s="317">
        <f t="shared" si="3"/>
        <v>0</v>
      </c>
    </row>
    <row r="26" spans="1:24" s="198" customFormat="1" ht="37.25" customHeight="1">
      <c r="A26" s="216" t="s">
        <v>67</v>
      </c>
      <c r="B26" s="217" t="s">
        <v>85</v>
      </c>
      <c r="C26" s="217" t="s">
        <v>86</v>
      </c>
      <c r="D26" s="208">
        <v>5</v>
      </c>
      <c r="E26" s="232">
        <v>64</v>
      </c>
      <c r="F26" s="233"/>
      <c r="G26" s="234"/>
      <c r="H26" s="235"/>
      <c r="I26" s="236"/>
      <c r="J26" s="237"/>
      <c r="K26" s="238"/>
      <c r="L26" s="239"/>
      <c r="M26" s="240"/>
      <c r="N26" s="241"/>
      <c r="O26" s="242"/>
      <c r="P26" s="243"/>
      <c r="Q26" s="244"/>
      <c r="R26" s="245"/>
      <c r="S26" s="246">
        <f t="shared" si="0"/>
        <v>0</v>
      </c>
      <c r="T26" s="246">
        <f t="shared" si="2"/>
        <v>0</v>
      </c>
      <c r="U26" s="213" t="str">
        <f t="shared" si="1"/>
        <v>-</v>
      </c>
      <c r="V26" s="247" t="s">
        <v>87</v>
      </c>
      <c r="W26" s="317">
        <v>1.46</v>
      </c>
      <c r="X26" s="317">
        <f t="shared" si="3"/>
        <v>0</v>
      </c>
    </row>
    <row r="27" spans="1:24" s="198" customFormat="1" ht="37.25" customHeight="1">
      <c r="A27" s="216" t="s">
        <v>67</v>
      </c>
      <c r="B27" s="217" t="s">
        <v>88</v>
      </c>
      <c r="C27" s="217" t="s">
        <v>89</v>
      </c>
      <c r="D27" s="208">
        <v>5</v>
      </c>
      <c r="E27" s="232">
        <v>73</v>
      </c>
      <c r="F27" s="233"/>
      <c r="G27" s="234"/>
      <c r="H27" s="235"/>
      <c r="I27" s="236"/>
      <c r="J27" s="237"/>
      <c r="K27" s="238"/>
      <c r="L27" s="239"/>
      <c r="M27" s="240"/>
      <c r="N27" s="241"/>
      <c r="O27" s="242"/>
      <c r="P27" s="243"/>
      <c r="Q27" s="244"/>
      <c r="R27" s="245"/>
      <c r="S27" s="246">
        <f t="shared" si="0"/>
        <v>0</v>
      </c>
      <c r="T27" s="246">
        <f t="shared" si="2"/>
        <v>0</v>
      </c>
      <c r="U27" s="213" t="str">
        <f t="shared" si="1"/>
        <v>-</v>
      </c>
      <c r="V27" s="247" t="s">
        <v>90</v>
      </c>
      <c r="W27" s="317">
        <v>1.8</v>
      </c>
      <c r="X27" s="317">
        <f t="shared" si="3"/>
        <v>0</v>
      </c>
    </row>
    <row r="28" spans="1:24" s="198" customFormat="1" ht="37.25" customHeight="1">
      <c r="A28" s="216" t="s">
        <v>67</v>
      </c>
      <c r="B28" s="217" t="s">
        <v>91</v>
      </c>
      <c r="C28" s="217" t="s">
        <v>92</v>
      </c>
      <c r="D28" s="208">
        <v>5</v>
      </c>
      <c r="E28" s="232">
        <v>112</v>
      </c>
      <c r="F28" s="233"/>
      <c r="G28" s="234"/>
      <c r="H28" s="235"/>
      <c r="I28" s="236"/>
      <c r="J28" s="237"/>
      <c r="K28" s="238"/>
      <c r="L28" s="239"/>
      <c r="M28" s="240"/>
      <c r="N28" s="241"/>
      <c r="O28" s="242"/>
      <c r="P28" s="243"/>
      <c r="Q28" s="244"/>
      <c r="R28" s="245"/>
      <c r="S28" s="246">
        <f t="shared" si="0"/>
        <v>0</v>
      </c>
      <c r="T28" s="246">
        <f t="shared" si="2"/>
        <v>0</v>
      </c>
      <c r="U28" s="213" t="str">
        <f t="shared" si="1"/>
        <v>-</v>
      </c>
      <c r="V28" s="247" t="s">
        <v>1285</v>
      </c>
      <c r="W28" s="317">
        <v>2.9</v>
      </c>
      <c r="X28" s="317">
        <f t="shared" si="3"/>
        <v>0</v>
      </c>
    </row>
    <row r="29" spans="1:24" s="198" customFormat="1" ht="37.25" customHeight="1">
      <c r="A29" s="216" t="s">
        <v>67</v>
      </c>
      <c r="B29" s="217" t="s">
        <v>93</v>
      </c>
      <c r="C29" s="217" t="s">
        <v>94</v>
      </c>
      <c r="D29" s="208">
        <v>4</v>
      </c>
      <c r="E29" s="232">
        <v>158</v>
      </c>
      <c r="F29" s="233"/>
      <c r="G29" s="234"/>
      <c r="H29" s="235"/>
      <c r="I29" s="236"/>
      <c r="J29" s="237"/>
      <c r="K29" s="238"/>
      <c r="L29" s="239"/>
      <c r="M29" s="240"/>
      <c r="N29" s="241"/>
      <c r="O29" s="242"/>
      <c r="P29" s="243"/>
      <c r="Q29" s="244"/>
      <c r="R29" s="245"/>
      <c r="S29" s="246">
        <f t="shared" si="0"/>
        <v>0</v>
      </c>
      <c r="T29" s="246">
        <f t="shared" si="2"/>
        <v>0</v>
      </c>
      <c r="U29" s="213" t="str">
        <f t="shared" si="1"/>
        <v>-</v>
      </c>
      <c r="V29" s="247" t="s">
        <v>1286</v>
      </c>
      <c r="W29" s="317">
        <v>3.42</v>
      </c>
      <c r="X29" s="317">
        <f t="shared" si="3"/>
        <v>0</v>
      </c>
    </row>
    <row r="30" spans="1:24" s="198" customFormat="1" ht="37.25" customHeight="1">
      <c r="A30" s="216" t="s">
        <v>95</v>
      </c>
      <c r="B30" s="217" t="s">
        <v>96</v>
      </c>
      <c r="C30" s="217" t="s">
        <v>97</v>
      </c>
      <c r="D30" s="208">
        <v>5</v>
      </c>
      <c r="E30" s="232">
        <v>20</v>
      </c>
      <c r="F30" s="233"/>
      <c r="G30" s="234"/>
      <c r="H30" s="235"/>
      <c r="I30" s="236"/>
      <c r="J30" s="237"/>
      <c r="K30" s="238"/>
      <c r="L30" s="239"/>
      <c r="M30" s="240"/>
      <c r="N30" s="241"/>
      <c r="O30" s="242"/>
      <c r="P30" s="243"/>
      <c r="Q30" s="244"/>
      <c r="R30" s="245"/>
      <c r="S30" s="246">
        <f t="shared" si="0"/>
        <v>0</v>
      </c>
      <c r="T30" s="246">
        <f t="shared" si="2"/>
        <v>0</v>
      </c>
      <c r="U30" s="213" t="str">
        <f t="shared" si="1"/>
        <v>-</v>
      </c>
      <c r="V30" s="247" t="s">
        <v>70</v>
      </c>
      <c r="W30" s="317">
        <v>0.24</v>
      </c>
      <c r="X30" s="317">
        <f>W30*S30</f>
        <v>0</v>
      </c>
    </row>
    <row r="31" spans="1:24" s="198" customFormat="1" ht="37.25" customHeight="1">
      <c r="A31" s="216" t="s">
        <v>95</v>
      </c>
      <c r="B31" s="217" t="s">
        <v>98</v>
      </c>
      <c r="C31" s="217" t="s">
        <v>99</v>
      </c>
      <c r="D31" s="208">
        <v>5</v>
      </c>
      <c r="E31" s="232">
        <v>18</v>
      </c>
      <c r="F31" s="233"/>
      <c r="G31" s="234"/>
      <c r="H31" s="235"/>
      <c r="I31" s="236"/>
      <c r="J31" s="237"/>
      <c r="K31" s="238"/>
      <c r="L31" s="239"/>
      <c r="M31" s="240"/>
      <c r="N31" s="241"/>
      <c r="O31" s="242"/>
      <c r="P31" s="243"/>
      <c r="Q31" s="244"/>
      <c r="R31" s="245"/>
      <c r="S31" s="246">
        <f t="shared" si="0"/>
        <v>0</v>
      </c>
      <c r="T31" s="246">
        <f t="shared" si="2"/>
        <v>0</v>
      </c>
      <c r="U31" s="213" t="str">
        <f t="shared" si="1"/>
        <v>-</v>
      </c>
      <c r="V31" s="247" t="s">
        <v>70</v>
      </c>
      <c r="W31" s="317">
        <v>0.18</v>
      </c>
      <c r="X31" s="317">
        <f>S31*W31</f>
        <v>0</v>
      </c>
    </row>
    <row r="32" spans="1:24" s="198" customFormat="1" ht="37.25" customHeight="1">
      <c r="A32" s="216" t="s">
        <v>95</v>
      </c>
      <c r="B32" s="217" t="s">
        <v>100</v>
      </c>
      <c r="C32" s="217" t="s">
        <v>101</v>
      </c>
      <c r="D32" s="208">
        <v>5</v>
      </c>
      <c r="E32" s="232">
        <v>19</v>
      </c>
      <c r="F32" s="233"/>
      <c r="G32" s="234"/>
      <c r="H32" s="235"/>
      <c r="I32" s="236"/>
      <c r="J32" s="237"/>
      <c r="K32" s="238"/>
      <c r="L32" s="239"/>
      <c r="M32" s="240"/>
      <c r="N32" s="241"/>
      <c r="O32" s="242"/>
      <c r="P32" s="243"/>
      <c r="Q32" s="244"/>
      <c r="R32" s="245"/>
      <c r="S32" s="246">
        <f t="shared" si="0"/>
        <v>0</v>
      </c>
      <c r="T32" s="246">
        <f t="shared" si="2"/>
        <v>0</v>
      </c>
      <c r="U32" s="213" t="str">
        <f t="shared" si="1"/>
        <v>-</v>
      </c>
      <c r="V32" s="247" t="s">
        <v>70</v>
      </c>
      <c r="W32" s="317">
        <v>0.22</v>
      </c>
      <c r="X32" s="317">
        <f>S32*W32</f>
        <v>0</v>
      </c>
    </row>
    <row r="33" spans="1:24" s="198" customFormat="1" ht="37.25" customHeight="1">
      <c r="A33" s="216" t="s">
        <v>95</v>
      </c>
      <c r="B33" s="217" t="s">
        <v>102</v>
      </c>
      <c r="C33" s="217" t="s">
        <v>103</v>
      </c>
      <c r="D33" s="208">
        <v>5</v>
      </c>
      <c r="E33" s="232">
        <v>25</v>
      </c>
      <c r="F33" s="233"/>
      <c r="G33" s="234"/>
      <c r="H33" s="235"/>
      <c r="I33" s="236"/>
      <c r="J33" s="237"/>
      <c r="K33" s="238"/>
      <c r="L33" s="239"/>
      <c r="M33" s="240"/>
      <c r="N33" s="241"/>
      <c r="O33" s="242"/>
      <c r="P33" s="243"/>
      <c r="Q33" s="244"/>
      <c r="R33" s="245"/>
      <c r="S33" s="246">
        <f t="shared" si="0"/>
        <v>0</v>
      </c>
      <c r="T33" s="246">
        <f t="shared" si="2"/>
        <v>0</v>
      </c>
      <c r="U33" s="213" t="str">
        <f t="shared" si="1"/>
        <v>-</v>
      </c>
      <c r="V33" s="247" t="s">
        <v>70</v>
      </c>
      <c r="W33" s="317">
        <v>0.38</v>
      </c>
      <c r="X33" s="317">
        <f>S33*W33</f>
        <v>0</v>
      </c>
    </row>
    <row r="34" spans="1:24" s="198" customFormat="1" ht="37.25" customHeight="1">
      <c r="A34" s="216" t="s">
        <v>95</v>
      </c>
      <c r="B34" s="217" t="s">
        <v>104</v>
      </c>
      <c r="C34" s="217" t="s">
        <v>105</v>
      </c>
      <c r="D34" s="208">
        <v>5</v>
      </c>
      <c r="E34" s="232">
        <v>24</v>
      </c>
      <c r="F34" s="233"/>
      <c r="G34" s="234"/>
      <c r="H34" s="235"/>
      <c r="I34" s="236"/>
      <c r="J34" s="237"/>
      <c r="K34" s="238"/>
      <c r="L34" s="239"/>
      <c r="M34" s="240"/>
      <c r="N34" s="241"/>
      <c r="O34" s="242"/>
      <c r="P34" s="243"/>
      <c r="Q34" s="244"/>
      <c r="R34" s="245"/>
      <c r="S34" s="246">
        <f t="shared" si="0"/>
        <v>0</v>
      </c>
      <c r="T34" s="246">
        <f t="shared" si="2"/>
        <v>0</v>
      </c>
      <c r="U34" s="213" t="str">
        <f t="shared" si="1"/>
        <v>-</v>
      </c>
      <c r="V34" s="247" t="s">
        <v>70</v>
      </c>
      <c r="W34" s="317">
        <v>0.33</v>
      </c>
      <c r="X34" s="317">
        <f>S34*W34</f>
        <v>0</v>
      </c>
    </row>
    <row r="35" spans="1:24" s="198" customFormat="1" ht="37.25" customHeight="1">
      <c r="A35" s="248" t="s">
        <v>106</v>
      </c>
      <c r="B35" s="217" t="s">
        <v>107</v>
      </c>
      <c r="C35" s="217" t="s">
        <v>108</v>
      </c>
      <c r="D35" s="208">
        <v>5</v>
      </c>
      <c r="E35" s="232">
        <v>87</v>
      </c>
      <c r="F35" s="233"/>
      <c r="G35" s="234"/>
      <c r="H35" s="235"/>
      <c r="I35" s="236"/>
      <c r="J35" s="237"/>
      <c r="K35" s="238"/>
      <c r="L35" s="239"/>
      <c r="M35" s="240"/>
      <c r="N35" s="241"/>
      <c r="O35" s="242"/>
      <c r="P35" s="243"/>
      <c r="Q35" s="244"/>
      <c r="R35" s="245"/>
      <c r="S35" s="246">
        <f t="shared" si="0"/>
        <v>0</v>
      </c>
      <c r="T35" s="246">
        <f t="shared" si="2"/>
        <v>0</v>
      </c>
      <c r="U35" s="213" t="str">
        <f t="shared" si="1"/>
        <v>-</v>
      </c>
      <c r="V35" s="247" t="s">
        <v>109</v>
      </c>
      <c r="W35" s="317">
        <v>2.16</v>
      </c>
      <c r="X35" s="317">
        <f t="shared" ref="X35:X52" si="4">W35*S35</f>
        <v>0</v>
      </c>
    </row>
    <row r="36" spans="1:24" s="198" customFormat="1" ht="37.25" customHeight="1">
      <c r="A36" s="248" t="s">
        <v>106</v>
      </c>
      <c r="B36" s="217" t="s">
        <v>110</v>
      </c>
      <c r="C36" s="217" t="s">
        <v>111</v>
      </c>
      <c r="D36" s="208">
        <v>5</v>
      </c>
      <c r="E36" s="232">
        <v>114</v>
      </c>
      <c r="F36" s="233"/>
      <c r="G36" s="234"/>
      <c r="H36" s="235"/>
      <c r="I36" s="236"/>
      <c r="J36" s="237"/>
      <c r="K36" s="238"/>
      <c r="L36" s="239"/>
      <c r="M36" s="240"/>
      <c r="N36" s="241"/>
      <c r="O36" s="242"/>
      <c r="P36" s="243"/>
      <c r="Q36" s="244"/>
      <c r="R36" s="245"/>
      <c r="S36" s="246">
        <f t="shared" si="0"/>
        <v>0</v>
      </c>
      <c r="T36" s="246">
        <f t="shared" si="2"/>
        <v>0</v>
      </c>
      <c r="U36" s="213" t="str">
        <f t="shared" si="1"/>
        <v>-</v>
      </c>
      <c r="V36" s="247" t="s">
        <v>112</v>
      </c>
      <c r="W36" s="317">
        <v>1.67</v>
      </c>
      <c r="X36" s="317">
        <f t="shared" si="4"/>
        <v>0</v>
      </c>
    </row>
    <row r="37" spans="1:24" s="198" customFormat="1" ht="37.25" customHeight="1">
      <c r="A37" s="248" t="s">
        <v>106</v>
      </c>
      <c r="B37" s="217" t="s">
        <v>113</v>
      </c>
      <c r="C37" s="217" t="s">
        <v>114</v>
      </c>
      <c r="D37" s="208">
        <v>5</v>
      </c>
      <c r="E37" s="232">
        <v>128</v>
      </c>
      <c r="F37" s="233"/>
      <c r="G37" s="234"/>
      <c r="H37" s="235"/>
      <c r="I37" s="236"/>
      <c r="J37" s="237"/>
      <c r="K37" s="238"/>
      <c r="L37" s="239"/>
      <c r="M37" s="240"/>
      <c r="N37" s="241"/>
      <c r="O37" s="242"/>
      <c r="P37" s="243"/>
      <c r="Q37" s="244"/>
      <c r="R37" s="245"/>
      <c r="S37" s="246">
        <f t="shared" si="0"/>
        <v>0</v>
      </c>
      <c r="T37" s="246">
        <f t="shared" si="2"/>
        <v>0</v>
      </c>
      <c r="U37" s="213" t="str">
        <f t="shared" si="1"/>
        <v>-</v>
      </c>
      <c r="V37" s="247" t="s">
        <v>115</v>
      </c>
      <c r="W37" s="317">
        <v>2.04</v>
      </c>
      <c r="X37" s="317">
        <f t="shared" si="4"/>
        <v>0</v>
      </c>
    </row>
    <row r="38" spans="1:24" s="198" customFormat="1" ht="37.25" customHeight="1">
      <c r="A38" s="248" t="s">
        <v>106</v>
      </c>
      <c r="B38" s="217" t="s">
        <v>116</v>
      </c>
      <c r="C38" s="217" t="s">
        <v>117</v>
      </c>
      <c r="D38" s="208">
        <v>3</v>
      </c>
      <c r="E38" s="232">
        <v>78</v>
      </c>
      <c r="F38" s="233"/>
      <c r="G38" s="234"/>
      <c r="H38" s="235"/>
      <c r="I38" s="236"/>
      <c r="J38" s="237"/>
      <c r="K38" s="238"/>
      <c r="L38" s="239"/>
      <c r="M38" s="240"/>
      <c r="N38" s="241"/>
      <c r="O38" s="242"/>
      <c r="P38" s="243"/>
      <c r="Q38" s="244"/>
      <c r="R38" s="245"/>
      <c r="S38" s="246">
        <f t="shared" si="0"/>
        <v>0</v>
      </c>
      <c r="T38" s="246">
        <f t="shared" si="2"/>
        <v>0</v>
      </c>
      <c r="U38" s="213" t="str">
        <f t="shared" si="1"/>
        <v>-</v>
      </c>
      <c r="V38" s="247" t="s">
        <v>118</v>
      </c>
      <c r="W38" s="317">
        <v>1.28</v>
      </c>
      <c r="X38" s="317">
        <f t="shared" si="4"/>
        <v>0</v>
      </c>
    </row>
    <row r="39" spans="1:24" s="198" customFormat="1" ht="37.25" customHeight="1">
      <c r="A39" s="248" t="s">
        <v>106</v>
      </c>
      <c r="B39" s="217" t="s">
        <v>119</v>
      </c>
      <c r="C39" s="217" t="s">
        <v>120</v>
      </c>
      <c r="D39" s="208">
        <v>1</v>
      </c>
      <c r="E39" s="232">
        <v>41</v>
      </c>
      <c r="F39" s="233"/>
      <c r="G39" s="234"/>
      <c r="H39" s="235"/>
      <c r="I39" s="236"/>
      <c r="J39" s="237"/>
      <c r="K39" s="238"/>
      <c r="L39" s="239"/>
      <c r="M39" s="240"/>
      <c r="N39" s="241"/>
      <c r="O39" s="242"/>
      <c r="P39" s="243"/>
      <c r="Q39" s="244"/>
      <c r="R39" s="245"/>
      <c r="S39" s="246">
        <f t="shared" si="0"/>
        <v>0</v>
      </c>
      <c r="T39" s="246">
        <f t="shared" si="2"/>
        <v>0</v>
      </c>
      <c r="U39" s="213" t="str">
        <f t="shared" si="1"/>
        <v>-</v>
      </c>
      <c r="V39" s="247" t="s">
        <v>121</v>
      </c>
      <c r="W39" s="317">
        <v>0.94</v>
      </c>
      <c r="X39" s="317">
        <f t="shared" si="4"/>
        <v>0</v>
      </c>
    </row>
    <row r="40" spans="1:24" s="198" customFormat="1" ht="37.25" customHeight="1">
      <c r="A40" s="248" t="s">
        <v>106</v>
      </c>
      <c r="B40" s="217" t="s">
        <v>122</v>
      </c>
      <c r="C40" s="217" t="s">
        <v>123</v>
      </c>
      <c r="D40" s="208">
        <v>1</v>
      </c>
      <c r="E40" s="232">
        <v>66</v>
      </c>
      <c r="F40" s="233"/>
      <c r="G40" s="234"/>
      <c r="H40" s="235"/>
      <c r="I40" s="236"/>
      <c r="J40" s="237"/>
      <c r="K40" s="238"/>
      <c r="L40" s="239"/>
      <c r="M40" s="240"/>
      <c r="N40" s="241"/>
      <c r="O40" s="242"/>
      <c r="P40" s="243"/>
      <c r="Q40" s="244"/>
      <c r="R40" s="245"/>
      <c r="S40" s="246">
        <f t="shared" si="0"/>
        <v>0</v>
      </c>
      <c r="T40" s="246">
        <f t="shared" si="2"/>
        <v>0</v>
      </c>
      <c r="U40" s="213" t="str">
        <f t="shared" si="1"/>
        <v>-</v>
      </c>
      <c r="V40" s="247" t="s">
        <v>124</v>
      </c>
      <c r="W40" s="317">
        <v>1.57</v>
      </c>
      <c r="X40" s="317">
        <f t="shared" si="4"/>
        <v>0</v>
      </c>
    </row>
    <row r="41" spans="1:24" s="198" customFormat="1" ht="37.25" customHeight="1">
      <c r="A41" s="248" t="s">
        <v>106</v>
      </c>
      <c r="B41" s="217" t="s">
        <v>125</v>
      </c>
      <c r="C41" s="217" t="s">
        <v>126</v>
      </c>
      <c r="D41" s="208">
        <v>1</v>
      </c>
      <c r="E41" s="232">
        <v>84</v>
      </c>
      <c r="F41" s="233"/>
      <c r="G41" s="234"/>
      <c r="H41" s="235"/>
      <c r="I41" s="236"/>
      <c r="J41" s="237"/>
      <c r="K41" s="238"/>
      <c r="L41" s="239"/>
      <c r="M41" s="240"/>
      <c r="N41" s="241"/>
      <c r="O41" s="242"/>
      <c r="P41" s="243"/>
      <c r="Q41" s="244"/>
      <c r="R41" s="245"/>
      <c r="S41" s="246">
        <f t="shared" si="0"/>
        <v>0</v>
      </c>
      <c r="T41" s="246">
        <f t="shared" si="2"/>
        <v>0</v>
      </c>
      <c r="U41" s="213" t="str">
        <f t="shared" si="1"/>
        <v>-</v>
      </c>
      <c r="V41" s="247" t="s">
        <v>1287</v>
      </c>
      <c r="W41" s="317">
        <v>2.2200000000000002</v>
      </c>
      <c r="X41" s="317">
        <f t="shared" si="4"/>
        <v>0</v>
      </c>
    </row>
    <row r="42" spans="1:24" s="198" customFormat="1" ht="37.25" customHeight="1">
      <c r="A42" s="248" t="s">
        <v>106</v>
      </c>
      <c r="B42" s="217" t="s">
        <v>127</v>
      </c>
      <c r="C42" s="217" t="s">
        <v>128</v>
      </c>
      <c r="D42" s="208">
        <v>1</v>
      </c>
      <c r="E42" s="232">
        <v>79</v>
      </c>
      <c r="F42" s="233"/>
      <c r="G42" s="234"/>
      <c r="H42" s="235"/>
      <c r="I42" s="236"/>
      <c r="J42" s="237"/>
      <c r="K42" s="238"/>
      <c r="L42" s="239"/>
      <c r="M42" s="240"/>
      <c r="N42" s="241"/>
      <c r="O42" s="242"/>
      <c r="P42" s="243"/>
      <c r="Q42" s="244"/>
      <c r="R42" s="245"/>
      <c r="S42" s="246">
        <f t="shared" si="0"/>
        <v>0</v>
      </c>
      <c r="T42" s="246">
        <f t="shared" si="2"/>
        <v>0</v>
      </c>
      <c r="U42" s="213" t="str">
        <f t="shared" si="1"/>
        <v>-</v>
      </c>
      <c r="V42" s="247" t="s">
        <v>129</v>
      </c>
      <c r="W42" s="317">
        <v>1.67</v>
      </c>
      <c r="X42" s="317">
        <f t="shared" si="4"/>
        <v>0</v>
      </c>
    </row>
    <row r="43" spans="1:24" s="198" customFormat="1" ht="37.25" customHeight="1">
      <c r="A43" s="248" t="s">
        <v>106</v>
      </c>
      <c r="B43" s="217" t="s">
        <v>130</v>
      </c>
      <c r="C43" s="217" t="s">
        <v>131</v>
      </c>
      <c r="D43" s="208">
        <v>1</v>
      </c>
      <c r="E43" s="232">
        <v>115</v>
      </c>
      <c r="F43" s="233"/>
      <c r="G43" s="234"/>
      <c r="H43" s="235"/>
      <c r="I43" s="236"/>
      <c r="J43" s="237"/>
      <c r="K43" s="238"/>
      <c r="L43" s="239"/>
      <c r="M43" s="240"/>
      <c r="N43" s="241"/>
      <c r="O43" s="242"/>
      <c r="P43" s="243"/>
      <c r="Q43" s="244"/>
      <c r="R43" s="245"/>
      <c r="S43" s="246">
        <f t="shared" si="0"/>
        <v>0</v>
      </c>
      <c r="T43" s="246">
        <f t="shared" si="2"/>
        <v>0</v>
      </c>
      <c r="U43" s="213" t="str">
        <f t="shared" si="1"/>
        <v>-</v>
      </c>
      <c r="V43" s="247" t="s">
        <v>132</v>
      </c>
      <c r="W43" s="317">
        <v>3</v>
      </c>
      <c r="X43" s="317">
        <f t="shared" si="4"/>
        <v>0</v>
      </c>
    </row>
    <row r="44" spans="1:24" s="198" customFormat="1" ht="38" customHeight="1">
      <c r="A44" s="248" t="s">
        <v>106</v>
      </c>
      <c r="B44" s="304" t="s">
        <v>133</v>
      </c>
      <c r="C44" s="217" t="s">
        <v>134</v>
      </c>
      <c r="D44" s="208">
        <v>1</v>
      </c>
      <c r="E44" s="232">
        <v>80</v>
      </c>
      <c r="F44" s="233"/>
      <c r="G44" s="234"/>
      <c r="H44" s="235"/>
      <c r="I44" s="236"/>
      <c r="J44" s="237"/>
      <c r="K44" s="238"/>
      <c r="L44" s="239"/>
      <c r="M44" s="240"/>
      <c r="N44" s="241"/>
      <c r="O44" s="242"/>
      <c r="P44" s="243"/>
      <c r="Q44" s="244"/>
      <c r="R44" s="245"/>
      <c r="S44" s="246">
        <f t="shared" si="0"/>
        <v>0</v>
      </c>
      <c r="T44" s="246">
        <f t="shared" si="2"/>
        <v>0</v>
      </c>
      <c r="U44" s="213" t="str">
        <f t="shared" si="1"/>
        <v>-</v>
      </c>
      <c r="V44" s="247" t="s">
        <v>135</v>
      </c>
      <c r="W44" s="317">
        <v>1.75</v>
      </c>
      <c r="X44" s="317">
        <f t="shared" si="4"/>
        <v>0</v>
      </c>
    </row>
    <row r="45" spans="1:24" s="198" customFormat="1" ht="37.25" customHeight="1">
      <c r="A45" s="248" t="s">
        <v>106</v>
      </c>
      <c r="B45" s="217" t="s">
        <v>136</v>
      </c>
      <c r="C45" s="217" t="s">
        <v>137</v>
      </c>
      <c r="D45" s="208">
        <v>1</v>
      </c>
      <c r="E45" s="232">
        <v>105</v>
      </c>
      <c r="F45" s="233"/>
      <c r="G45" s="234"/>
      <c r="H45" s="235"/>
      <c r="I45" s="236"/>
      <c r="J45" s="237"/>
      <c r="K45" s="238"/>
      <c r="L45" s="239"/>
      <c r="M45" s="240"/>
      <c r="N45" s="241"/>
      <c r="O45" s="242"/>
      <c r="P45" s="243"/>
      <c r="Q45" s="244"/>
      <c r="R45" s="245"/>
      <c r="S45" s="246">
        <f t="shared" si="0"/>
        <v>0</v>
      </c>
      <c r="T45" s="246">
        <f t="shared" si="2"/>
        <v>0</v>
      </c>
      <c r="U45" s="213" t="str">
        <f t="shared" si="1"/>
        <v>-</v>
      </c>
      <c r="V45" s="247" t="s">
        <v>138</v>
      </c>
      <c r="W45" s="317">
        <v>2.34</v>
      </c>
      <c r="X45" s="317">
        <f t="shared" si="4"/>
        <v>0</v>
      </c>
    </row>
    <row r="46" spans="1:24" s="198" customFormat="1" ht="37.25" customHeight="1">
      <c r="A46" s="248" t="s">
        <v>106</v>
      </c>
      <c r="B46" s="217" t="s">
        <v>139</v>
      </c>
      <c r="C46" s="217" t="s">
        <v>140</v>
      </c>
      <c r="D46" s="208">
        <v>1</v>
      </c>
      <c r="E46" s="232">
        <v>51</v>
      </c>
      <c r="F46" s="233"/>
      <c r="G46" s="234"/>
      <c r="H46" s="235"/>
      <c r="I46" s="236"/>
      <c r="J46" s="237"/>
      <c r="K46" s="238"/>
      <c r="L46" s="239"/>
      <c r="M46" s="240"/>
      <c r="N46" s="241"/>
      <c r="O46" s="242"/>
      <c r="P46" s="243"/>
      <c r="Q46" s="244"/>
      <c r="R46" s="245"/>
      <c r="S46" s="246">
        <f t="shared" si="0"/>
        <v>0</v>
      </c>
      <c r="T46" s="246">
        <f t="shared" si="2"/>
        <v>0</v>
      </c>
      <c r="U46" s="213" t="str">
        <f t="shared" si="1"/>
        <v>-</v>
      </c>
      <c r="V46" s="247" t="s">
        <v>121</v>
      </c>
      <c r="W46" s="317">
        <v>1.02</v>
      </c>
      <c r="X46" s="317">
        <f t="shared" si="4"/>
        <v>0</v>
      </c>
    </row>
    <row r="47" spans="1:24" s="198" customFormat="1" ht="38" customHeight="1">
      <c r="A47" s="248" t="s">
        <v>106</v>
      </c>
      <c r="B47" s="304" t="s">
        <v>141</v>
      </c>
      <c r="C47" s="217" t="s">
        <v>142</v>
      </c>
      <c r="D47" s="208">
        <v>1</v>
      </c>
      <c r="E47" s="232">
        <v>51</v>
      </c>
      <c r="F47" s="233"/>
      <c r="G47" s="234"/>
      <c r="H47" s="235"/>
      <c r="I47" s="236"/>
      <c r="J47" s="237"/>
      <c r="K47" s="238"/>
      <c r="L47" s="239"/>
      <c r="M47" s="240"/>
      <c r="N47" s="241"/>
      <c r="O47" s="242"/>
      <c r="P47" s="243"/>
      <c r="Q47" s="244"/>
      <c r="R47" s="245"/>
      <c r="S47" s="246">
        <f t="shared" si="0"/>
        <v>0</v>
      </c>
      <c r="T47" s="246">
        <f t="shared" si="2"/>
        <v>0</v>
      </c>
      <c r="U47" s="213" t="str">
        <f t="shared" si="1"/>
        <v>-</v>
      </c>
      <c r="V47" s="247" t="s">
        <v>124</v>
      </c>
      <c r="W47" s="317">
        <v>1.04</v>
      </c>
      <c r="X47" s="317">
        <f t="shared" si="4"/>
        <v>0</v>
      </c>
    </row>
    <row r="48" spans="1:24" s="198" customFormat="1" ht="38" customHeight="1">
      <c r="A48" s="248" t="s">
        <v>106</v>
      </c>
      <c r="B48" s="304" t="s">
        <v>143</v>
      </c>
      <c r="C48" s="217" t="s">
        <v>144</v>
      </c>
      <c r="D48" s="208">
        <v>1</v>
      </c>
      <c r="E48" s="232">
        <v>103</v>
      </c>
      <c r="F48" s="233"/>
      <c r="G48" s="234"/>
      <c r="H48" s="235"/>
      <c r="I48" s="236"/>
      <c r="J48" s="237"/>
      <c r="K48" s="238"/>
      <c r="L48" s="239"/>
      <c r="M48" s="240"/>
      <c r="N48" s="241"/>
      <c r="O48" s="242"/>
      <c r="P48" s="243"/>
      <c r="Q48" s="244"/>
      <c r="R48" s="245"/>
      <c r="S48" s="246">
        <f t="shared" si="0"/>
        <v>0</v>
      </c>
      <c r="T48" s="246">
        <f t="shared" si="2"/>
        <v>0</v>
      </c>
      <c r="U48" s="213" t="str">
        <f t="shared" si="1"/>
        <v>-</v>
      </c>
      <c r="V48" s="247" t="s">
        <v>132</v>
      </c>
      <c r="W48" s="317">
        <v>1.99</v>
      </c>
      <c r="X48" s="317">
        <f t="shared" si="4"/>
        <v>0</v>
      </c>
    </row>
    <row r="49" spans="1:24" s="198" customFormat="1" ht="38" customHeight="1">
      <c r="A49" s="248" t="s">
        <v>106</v>
      </c>
      <c r="B49" s="304" t="s">
        <v>145</v>
      </c>
      <c r="C49" s="217" t="s">
        <v>146</v>
      </c>
      <c r="D49" s="208">
        <v>1</v>
      </c>
      <c r="E49" s="232">
        <v>78</v>
      </c>
      <c r="F49" s="233"/>
      <c r="G49" s="234"/>
      <c r="H49" s="235"/>
      <c r="I49" s="236"/>
      <c r="J49" s="237"/>
      <c r="K49" s="238"/>
      <c r="L49" s="239"/>
      <c r="M49" s="240"/>
      <c r="N49" s="241"/>
      <c r="O49" s="242"/>
      <c r="P49" s="243"/>
      <c r="Q49" s="244"/>
      <c r="R49" s="245"/>
      <c r="S49" s="246">
        <f t="shared" si="0"/>
        <v>0</v>
      </c>
      <c r="T49" s="246">
        <f t="shared" si="2"/>
        <v>0</v>
      </c>
      <c r="U49" s="213" t="str">
        <f t="shared" si="1"/>
        <v>-</v>
      </c>
      <c r="V49" s="247" t="s">
        <v>132</v>
      </c>
      <c r="W49" s="317">
        <v>1.44</v>
      </c>
      <c r="X49" s="317">
        <f t="shared" si="4"/>
        <v>0</v>
      </c>
    </row>
    <row r="50" spans="1:24" s="198" customFormat="1" ht="38" customHeight="1">
      <c r="A50" s="248" t="s">
        <v>106</v>
      </c>
      <c r="B50" s="304" t="s">
        <v>147</v>
      </c>
      <c r="C50" s="217" t="s">
        <v>148</v>
      </c>
      <c r="D50" s="208">
        <v>1</v>
      </c>
      <c r="E50" s="232">
        <v>99</v>
      </c>
      <c r="F50" s="233"/>
      <c r="G50" s="234"/>
      <c r="H50" s="235"/>
      <c r="I50" s="236"/>
      <c r="J50" s="237"/>
      <c r="K50" s="238"/>
      <c r="L50" s="239"/>
      <c r="M50" s="240"/>
      <c r="N50" s="241"/>
      <c r="O50" s="242"/>
      <c r="P50" s="243"/>
      <c r="Q50" s="244"/>
      <c r="R50" s="245"/>
      <c r="S50" s="246">
        <f t="shared" si="0"/>
        <v>0</v>
      </c>
      <c r="T50" s="246">
        <f t="shared" si="2"/>
        <v>0</v>
      </c>
      <c r="U50" s="213" t="str">
        <f t="shared" si="1"/>
        <v>-</v>
      </c>
      <c r="V50" s="247" t="s">
        <v>149</v>
      </c>
      <c r="W50" s="317">
        <v>1.87</v>
      </c>
      <c r="X50" s="317">
        <f t="shared" si="4"/>
        <v>0</v>
      </c>
    </row>
    <row r="51" spans="1:24" s="198" customFormat="1" ht="38" customHeight="1">
      <c r="A51" s="248" t="s">
        <v>106</v>
      </c>
      <c r="B51" s="304" t="s">
        <v>150</v>
      </c>
      <c r="C51" s="217" t="s">
        <v>151</v>
      </c>
      <c r="D51" s="208">
        <v>1</v>
      </c>
      <c r="E51" s="232">
        <v>145</v>
      </c>
      <c r="F51" s="233"/>
      <c r="G51" s="234"/>
      <c r="H51" s="235"/>
      <c r="I51" s="236"/>
      <c r="J51" s="237"/>
      <c r="K51" s="238"/>
      <c r="L51" s="239"/>
      <c r="M51" s="240"/>
      <c r="N51" s="241"/>
      <c r="O51" s="242"/>
      <c r="P51" s="243"/>
      <c r="Q51" s="244"/>
      <c r="R51" s="245"/>
      <c r="S51" s="246">
        <f t="shared" si="0"/>
        <v>0</v>
      </c>
      <c r="T51" s="246">
        <f t="shared" si="2"/>
        <v>0</v>
      </c>
      <c r="U51" s="213" t="str">
        <f t="shared" si="1"/>
        <v>-</v>
      </c>
      <c r="V51" s="247" t="s">
        <v>132</v>
      </c>
      <c r="W51" s="317">
        <v>3.13</v>
      </c>
      <c r="X51" s="317">
        <f t="shared" si="4"/>
        <v>0</v>
      </c>
    </row>
    <row r="52" spans="1:24" s="198" customFormat="1" ht="37.25" customHeight="1">
      <c r="A52" s="216" t="s">
        <v>152</v>
      </c>
      <c r="B52" s="217" t="s">
        <v>153</v>
      </c>
      <c r="C52" s="217" t="s">
        <v>154</v>
      </c>
      <c r="D52" s="208">
        <v>15</v>
      </c>
      <c r="E52" s="232">
        <v>38</v>
      </c>
      <c r="F52" s="233"/>
      <c r="G52" s="234"/>
      <c r="H52" s="235"/>
      <c r="I52" s="236"/>
      <c r="J52" s="237"/>
      <c r="K52" s="238"/>
      <c r="L52" s="239"/>
      <c r="M52" s="240"/>
      <c r="N52" s="241"/>
      <c r="O52" s="242"/>
      <c r="P52" s="243"/>
      <c r="Q52" s="244"/>
      <c r="R52" s="245"/>
      <c r="S52" s="246">
        <f t="shared" si="0"/>
        <v>0</v>
      </c>
      <c r="T52" s="246">
        <f t="shared" si="2"/>
        <v>0</v>
      </c>
      <c r="U52" s="213" t="str">
        <f t="shared" si="1"/>
        <v>-</v>
      </c>
      <c r="V52" s="249" t="s">
        <v>155</v>
      </c>
      <c r="W52" s="317">
        <v>0.18</v>
      </c>
      <c r="X52" s="317">
        <f t="shared" si="4"/>
        <v>0</v>
      </c>
    </row>
    <row r="53" spans="1:24" s="198" customFormat="1" ht="37.25" customHeight="1">
      <c r="A53" s="216" t="s">
        <v>152</v>
      </c>
      <c r="B53" s="217" t="s">
        <v>156</v>
      </c>
      <c r="C53" s="217" t="s">
        <v>157</v>
      </c>
      <c r="D53" s="208">
        <v>13</v>
      </c>
      <c r="E53" s="232">
        <v>41</v>
      </c>
      <c r="F53" s="233"/>
      <c r="G53" s="234"/>
      <c r="H53" s="235"/>
      <c r="I53" s="236"/>
      <c r="J53" s="237"/>
      <c r="K53" s="238"/>
      <c r="L53" s="239"/>
      <c r="M53" s="240"/>
      <c r="N53" s="241"/>
      <c r="O53" s="242"/>
      <c r="P53" s="243"/>
      <c r="Q53" s="244"/>
      <c r="R53" s="245"/>
      <c r="S53" s="246">
        <f t="shared" si="0"/>
        <v>0</v>
      </c>
      <c r="T53" s="246">
        <f t="shared" si="2"/>
        <v>0</v>
      </c>
      <c r="U53" s="213" t="str">
        <f t="shared" si="1"/>
        <v>-</v>
      </c>
      <c r="V53" s="249" t="s">
        <v>155</v>
      </c>
      <c r="W53" s="317">
        <v>0.5</v>
      </c>
      <c r="X53" s="317">
        <f t="shared" ref="X53:X58" si="5">S53*W53</f>
        <v>0</v>
      </c>
    </row>
    <row r="54" spans="1:24" s="198" customFormat="1" ht="37.25" customHeight="1">
      <c r="A54" s="216" t="s">
        <v>152</v>
      </c>
      <c r="B54" s="217" t="s">
        <v>158</v>
      </c>
      <c r="C54" s="217" t="s">
        <v>159</v>
      </c>
      <c r="D54" s="208">
        <v>20</v>
      </c>
      <c r="E54" s="232">
        <v>80</v>
      </c>
      <c r="F54" s="233"/>
      <c r="G54" s="234"/>
      <c r="H54" s="235"/>
      <c r="I54" s="236"/>
      <c r="J54" s="237"/>
      <c r="K54" s="238"/>
      <c r="L54" s="239"/>
      <c r="M54" s="240"/>
      <c r="N54" s="241"/>
      <c r="O54" s="242"/>
      <c r="P54" s="243"/>
      <c r="Q54" s="244"/>
      <c r="R54" s="245"/>
      <c r="S54" s="246">
        <f t="shared" si="0"/>
        <v>0</v>
      </c>
      <c r="T54" s="246">
        <f t="shared" si="2"/>
        <v>0</v>
      </c>
      <c r="U54" s="213" t="str">
        <f t="shared" si="1"/>
        <v>-</v>
      </c>
      <c r="V54" s="249" t="s">
        <v>155</v>
      </c>
      <c r="W54" s="317">
        <v>1.0900000000000001</v>
      </c>
      <c r="X54" s="317">
        <f t="shared" si="5"/>
        <v>0</v>
      </c>
    </row>
    <row r="55" spans="1:24" s="198" customFormat="1" ht="37.25" customHeight="1">
      <c r="A55" s="216" t="s">
        <v>152</v>
      </c>
      <c r="B55" s="217" t="s">
        <v>160</v>
      </c>
      <c r="C55" s="217" t="s">
        <v>161</v>
      </c>
      <c r="D55" s="208">
        <v>10</v>
      </c>
      <c r="E55" s="232">
        <v>46</v>
      </c>
      <c r="F55" s="233"/>
      <c r="G55" s="234"/>
      <c r="H55" s="235"/>
      <c r="I55" s="236"/>
      <c r="J55" s="237"/>
      <c r="K55" s="238"/>
      <c r="L55" s="239"/>
      <c r="M55" s="240"/>
      <c r="N55" s="241"/>
      <c r="O55" s="242"/>
      <c r="P55" s="243"/>
      <c r="Q55" s="244"/>
      <c r="R55" s="245"/>
      <c r="S55" s="246">
        <f t="shared" si="0"/>
        <v>0</v>
      </c>
      <c r="T55" s="246">
        <f t="shared" si="2"/>
        <v>0</v>
      </c>
      <c r="U55" s="213" t="str">
        <f t="shared" si="1"/>
        <v>-</v>
      </c>
      <c r="V55" s="249" t="s">
        <v>155</v>
      </c>
      <c r="W55" s="317">
        <v>0.77</v>
      </c>
      <c r="X55" s="317">
        <f t="shared" si="5"/>
        <v>0</v>
      </c>
    </row>
    <row r="56" spans="1:24" s="198" customFormat="1" ht="37.25" customHeight="1">
      <c r="A56" s="216" t="s">
        <v>152</v>
      </c>
      <c r="B56" s="217" t="s">
        <v>162</v>
      </c>
      <c r="C56" s="217" t="s">
        <v>163</v>
      </c>
      <c r="D56" s="208">
        <v>13</v>
      </c>
      <c r="E56" s="232">
        <v>79</v>
      </c>
      <c r="F56" s="233"/>
      <c r="G56" s="234"/>
      <c r="H56" s="235"/>
      <c r="I56" s="236"/>
      <c r="J56" s="237"/>
      <c r="K56" s="238"/>
      <c r="L56" s="239"/>
      <c r="M56" s="240"/>
      <c r="N56" s="241"/>
      <c r="O56" s="242"/>
      <c r="P56" s="243"/>
      <c r="Q56" s="244"/>
      <c r="R56" s="245"/>
      <c r="S56" s="246">
        <f t="shared" si="0"/>
        <v>0</v>
      </c>
      <c r="T56" s="246">
        <f t="shared" si="2"/>
        <v>0</v>
      </c>
      <c r="U56" s="213" t="str">
        <f t="shared" si="1"/>
        <v>-</v>
      </c>
      <c r="V56" s="249" t="s">
        <v>155</v>
      </c>
      <c r="W56" s="317">
        <v>1.74</v>
      </c>
      <c r="X56" s="317">
        <f t="shared" si="5"/>
        <v>0</v>
      </c>
    </row>
    <row r="57" spans="1:24" s="198" customFormat="1" ht="37.25" customHeight="1">
      <c r="A57" s="216" t="s">
        <v>152</v>
      </c>
      <c r="B57" s="217" t="s">
        <v>164</v>
      </c>
      <c r="C57" s="217" t="s">
        <v>165</v>
      </c>
      <c r="D57" s="208">
        <v>5</v>
      </c>
      <c r="E57" s="232">
        <v>20</v>
      </c>
      <c r="F57" s="233"/>
      <c r="G57" s="234"/>
      <c r="H57" s="235"/>
      <c r="I57" s="236"/>
      <c r="J57" s="237"/>
      <c r="K57" s="238"/>
      <c r="L57" s="239"/>
      <c r="M57" s="240"/>
      <c r="N57" s="241"/>
      <c r="O57" s="242"/>
      <c r="P57" s="243"/>
      <c r="Q57" s="244"/>
      <c r="R57" s="245"/>
      <c r="S57" s="246">
        <f t="shared" si="0"/>
        <v>0</v>
      </c>
      <c r="T57" s="246">
        <f t="shared" si="2"/>
        <v>0</v>
      </c>
      <c r="U57" s="213" t="str">
        <f t="shared" si="1"/>
        <v>-</v>
      </c>
      <c r="V57" s="249" t="s">
        <v>155</v>
      </c>
      <c r="W57" s="317">
        <v>0.23</v>
      </c>
      <c r="X57" s="317">
        <f t="shared" si="5"/>
        <v>0</v>
      </c>
    </row>
    <row r="58" spans="1:24" s="198" customFormat="1" ht="37.25" customHeight="1">
      <c r="A58" s="216" t="s">
        <v>152</v>
      </c>
      <c r="B58" s="217" t="s">
        <v>166</v>
      </c>
      <c r="C58" s="217" t="s">
        <v>167</v>
      </c>
      <c r="D58" s="208">
        <v>6</v>
      </c>
      <c r="E58" s="232">
        <v>32</v>
      </c>
      <c r="F58" s="233"/>
      <c r="G58" s="234"/>
      <c r="H58" s="235"/>
      <c r="I58" s="236"/>
      <c r="J58" s="237"/>
      <c r="K58" s="238"/>
      <c r="L58" s="239"/>
      <c r="M58" s="240"/>
      <c r="N58" s="241"/>
      <c r="O58" s="242"/>
      <c r="P58" s="243"/>
      <c r="Q58" s="244"/>
      <c r="R58" s="245"/>
      <c r="S58" s="246">
        <f t="shared" si="0"/>
        <v>0</v>
      </c>
      <c r="T58" s="246">
        <f t="shared" si="2"/>
        <v>0</v>
      </c>
      <c r="U58" s="213" t="str">
        <f t="shared" si="1"/>
        <v>-</v>
      </c>
      <c r="V58" s="249" t="s">
        <v>155</v>
      </c>
      <c r="W58" s="317">
        <v>0.6</v>
      </c>
      <c r="X58" s="317">
        <f t="shared" si="5"/>
        <v>0</v>
      </c>
    </row>
    <row r="59" spans="1:24" s="198" customFormat="1" ht="37.25" customHeight="1">
      <c r="A59" s="216" t="s">
        <v>152</v>
      </c>
      <c r="B59" s="217" t="s">
        <v>168</v>
      </c>
      <c r="C59" s="217" t="s">
        <v>169</v>
      </c>
      <c r="D59" s="208">
        <v>5</v>
      </c>
      <c r="E59" s="232">
        <v>52</v>
      </c>
      <c r="F59" s="233"/>
      <c r="G59" s="234"/>
      <c r="H59" s="235"/>
      <c r="I59" s="236"/>
      <c r="J59" s="237"/>
      <c r="K59" s="238"/>
      <c r="L59" s="239"/>
      <c r="M59" s="240"/>
      <c r="N59" s="241"/>
      <c r="O59" s="242"/>
      <c r="P59" s="243"/>
      <c r="Q59" s="244"/>
      <c r="R59" s="245"/>
      <c r="S59" s="246">
        <f t="shared" si="0"/>
        <v>0</v>
      </c>
      <c r="T59" s="246">
        <f t="shared" si="2"/>
        <v>0</v>
      </c>
      <c r="U59" s="213" t="str">
        <f t="shared" si="1"/>
        <v>-</v>
      </c>
      <c r="V59" s="249" t="s">
        <v>155</v>
      </c>
      <c r="W59" s="317">
        <v>1.24</v>
      </c>
      <c r="X59" s="317">
        <f t="shared" ref="X59:X122" si="6">W59*S59</f>
        <v>0</v>
      </c>
    </row>
    <row r="60" spans="1:24" s="198" customFormat="1" ht="37.25" customHeight="1">
      <c r="A60" s="216" t="s">
        <v>170</v>
      </c>
      <c r="B60" s="217" t="s">
        <v>171</v>
      </c>
      <c r="C60" s="217" t="s">
        <v>172</v>
      </c>
      <c r="D60" s="208">
        <v>5</v>
      </c>
      <c r="E60" s="232">
        <v>75</v>
      </c>
      <c r="F60" s="233"/>
      <c r="G60" s="234"/>
      <c r="H60" s="235"/>
      <c r="I60" s="236"/>
      <c r="J60" s="237"/>
      <c r="K60" s="238"/>
      <c r="L60" s="239"/>
      <c r="M60" s="240"/>
      <c r="N60" s="241"/>
      <c r="O60" s="242"/>
      <c r="P60" s="243"/>
      <c r="Q60" s="244"/>
      <c r="R60" s="245"/>
      <c r="S60" s="246">
        <f t="shared" si="0"/>
        <v>0</v>
      </c>
      <c r="T60" s="246">
        <f t="shared" si="2"/>
        <v>0</v>
      </c>
      <c r="U60" s="213" t="str">
        <f t="shared" si="1"/>
        <v>-</v>
      </c>
      <c r="V60" s="247" t="s">
        <v>173</v>
      </c>
      <c r="W60" s="317">
        <v>1.97</v>
      </c>
      <c r="X60" s="317">
        <f t="shared" si="6"/>
        <v>0</v>
      </c>
    </row>
    <row r="61" spans="1:24" s="198" customFormat="1" ht="37.25" customHeight="1">
      <c r="A61" s="216" t="s">
        <v>170</v>
      </c>
      <c r="B61" s="217" t="s">
        <v>174</v>
      </c>
      <c r="C61" s="217" t="s">
        <v>175</v>
      </c>
      <c r="D61" s="208">
        <v>3</v>
      </c>
      <c r="E61" s="232">
        <v>67</v>
      </c>
      <c r="F61" s="233"/>
      <c r="G61" s="234"/>
      <c r="H61" s="235"/>
      <c r="I61" s="236"/>
      <c r="J61" s="237"/>
      <c r="K61" s="238"/>
      <c r="L61" s="239"/>
      <c r="M61" s="240"/>
      <c r="N61" s="241"/>
      <c r="O61" s="242"/>
      <c r="P61" s="243"/>
      <c r="Q61" s="244"/>
      <c r="R61" s="245"/>
      <c r="S61" s="246">
        <f t="shared" si="0"/>
        <v>0</v>
      </c>
      <c r="T61" s="246">
        <f t="shared" si="2"/>
        <v>0</v>
      </c>
      <c r="U61" s="213" t="str">
        <f t="shared" si="1"/>
        <v>-</v>
      </c>
      <c r="V61" s="247" t="s">
        <v>176</v>
      </c>
      <c r="W61" s="317">
        <v>0.82</v>
      </c>
      <c r="X61" s="317">
        <f t="shared" si="6"/>
        <v>0</v>
      </c>
    </row>
    <row r="62" spans="1:24" s="198" customFormat="1" ht="37.25" customHeight="1">
      <c r="A62" s="216" t="s">
        <v>170</v>
      </c>
      <c r="B62" s="217" t="s">
        <v>177</v>
      </c>
      <c r="C62" s="217" t="s">
        <v>178</v>
      </c>
      <c r="D62" s="208">
        <v>3</v>
      </c>
      <c r="E62" s="232">
        <v>71</v>
      </c>
      <c r="F62" s="233"/>
      <c r="G62" s="234"/>
      <c r="H62" s="235"/>
      <c r="I62" s="236"/>
      <c r="J62" s="237"/>
      <c r="K62" s="238"/>
      <c r="L62" s="239"/>
      <c r="M62" s="240"/>
      <c r="N62" s="241"/>
      <c r="O62" s="242"/>
      <c r="P62" s="243"/>
      <c r="Q62" s="244"/>
      <c r="R62" s="245"/>
      <c r="S62" s="246">
        <f t="shared" si="0"/>
        <v>0</v>
      </c>
      <c r="T62" s="246">
        <f t="shared" si="2"/>
        <v>0</v>
      </c>
      <c r="U62" s="213" t="str">
        <f t="shared" si="1"/>
        <v>-</v>
      </c>
      <c r="V62" s="247" t="s">
        <v>179</v>
      </c>
      <c r="W62" s="317">
        <v>1.07</v>
      </c>
      <c r="X62" s="317">
        <f t="shared" si="6"/>
        <v>0</v>
      </c>
    </row>
    <row r="63" spans="1:24" s="198" customFormat="1" ht="37.25" customHeight="1">
      <c r="A63" s="216" t="s">
        <v>170</v>
      </c>
      <c r="B63" s="217" t="s">
        <v>180</v>
      </c>
      <c r="C63" s="217" t="s">
        <v>181</v>
      </c>
      <c r="D63" s="208">
        <v>3</v>
      </c>
      <c r="E63" s="232">
        <v>87</v>
      </c>
      <c r="F63" s="233"/>
      <c r="G63" s="234"/>
      <c r="H63" s="235"/>
      <c r="I63" s="236"/>
      <c r="J63" s="237"/>
      <c r="K63" s="238"/>
      <c r="L63" s="239"/>
      <c r="M63" s="240"/>
      <c r="N63" s="241"/>
      <c r="O63" s="242"/>
      <c r="P63" s="243"/>
      <c r="Q63" s="244"/>
      <c r="R63" s="245"/>
      <c r="S63" s="246">
        <f t="shared" si="0"/>
        <v>0</v>
      </c>
      <c r="T63" s="246">
        <f t="shared" si="2"/>
        <v>0</v>
      </c>
      <c r="U63" s="213" t="str">
        <f t="shared" si="1"/>
        <v>-</v>
      </c>
      <c r="V63" s="247" t="s">
        <v>179</v>
      </c>
      <c r="W63" s="317">
        <v>1.36</v>
      </c>
      <c r="X63" s="317">
        <f t="shared" si="6"/>
        <v>0</v>
      </c>
    </row>
    <row r="64" spans="1:24" s="198" customFormat="1" ht="37.25" customHeight="1">
      <c r="A64" s="216" t="s">
        <v>170</v>
      </c>
      <c r="B64" s="217" t="s">
        <v>182</v>
      </c>
      <c r="C64" s="217" t="s">
        <v>183</v>
      </c>
      <c r="D64" s="208">
        <v>3</v>
      </c>
      <c r="E64" s="232">
        <v>88</v>
      </c>
      <c r="F64" s="233"/>
      <c r="G64" s="234"/>
      <c r="H64" s="235"/>
      <c r="I64" s="236"/>
      <c r="J64" s="237"/>
      <c r="K64" s="238"/>
      <c r="L64" s="239"/>
      <c r="M64" s="240"/>
      <c r="N64" s="241"/>
      <c r="O64" s="242"/>
      <c r="P64" s="243"/>
      <c r="Q64" s="244"/>
      <c r="R64" s="245"/>
      <c r="S64" s="246">
        <f t="shared" si="0"/>
        <v>0</v>
      </c>
      <c r="T64" s="246">
        <f t="shared" si="2"/>
        <v>0</v>
      </c>
      <c r="U64" s="213" t="str">
        <f t="shared" si="1"/>
        <v>-</v>
      </c>
      <c r="V64" s="247" t="s">
        <v>179</v>
      </c>
      <c r="W64" s="317">
        <v>1.4</v>
      </c>
      <c r="X64" s="317">
        <f t="shared" si="6"/>
        <v>0</v>
      </c>
    </row>
    <row r="65" spans="1:24" s="198" customFormat="1" ht="37.25" customHeight="1">
      <c r="A65" s="216" t="s">
        <v>170</v>
      </c>
      <c r="B65" s="217" t="s">
        <v>184</v>
      </c>
      <c r="C65" s="217" t="s">
        <v>185</v>
      </c>
      <c r="D65" s="208">
        <v>2</v>
      </c>
      <c r="E65" s="232">
        <v>85</v>
      </c>
      <c r="F65" s="233"/>
      <c r="G65" s="234"/>
      <c r="H65" s="235"/>
      <c r="I65" s="236"/>
      <c r="J65" s="237"/>
      <c r="K65" s="238"/>
      <c r="L65" s="239"/>
      <c r="M65" s="240"/>
      <c r="N65" s="241"/>
      <c r="O65" s="242"/>
      <c r="P65" s="243"/>
      <c r="Q65" s="244"/>
      <c r="R65" s="245"/>
      <c r="S65" s="246">
        <f t="shared" si="0"/>
        <v>0</v>
      </c>
      <c r="T65" s="246">
        <f t="shared" si="2"/>
        <v>0</v>
      </c>
      <c r="U65" s="213" t="str">
        <f t="shared" si="1"/>
        <v>-</v>
      </c>
      <c r="V65" s="247" t="s">
        <v>186</v>
      </c>
      <c r="W65" s="317">
        <v>1.56</v>
      </c>
      <c r="X65" s="317">
        <f t="shared" si="6"/>
        <v>0</v>
      </c>
    </row>
    <row r="66" spans="1:24" s="198" customFormat="1" ht="37.25" customHeight="1">
      <c r="A66" s="216" t="s">
        <v>170</v>
      </c>
      <c r="B66" s="217" t="s">
        <v>187</v>
      </c>
      <c r="C66" s="217" t="s">
        <v>188</v>
      </c>
      <c r="D66" s="208">
        <v>2</v>
      </c>
      <c r="E66" s="232">
        <v>91</v>
      </c>
      <c r="F66" s="233"/>
      <c r="G66" s="234"/>
      <c r="H66" s="235"/>
      <c r="I66" s="236"/>
      <c r="J66" s="237"/>
      <c r="K66" s="238"/>
      <c r="L66" s="239"/>
      <c r="M66" s="240"/>
      <c r="N66" s="241"/>
      <c r="O66" s="242"/>
      <c r="P66" s="243"/>
      <c r="Q66" s="244"/>
      <c r="R66" s="245"/>
      <c r="S66" s="246">
        <f t="shared" si="0"/>
        <v>0</v>
      </c>
      <c r="T66" s="246">
        <f t="shared" si="2"/>
        <v>0</v>
      </c>
      <c r="U66" s="213" t="str">
        <f t="shared" si="1"/>
        <v>-</v>
      </c>
      <c r="V66" s="247" t="s">
        <v>189</v>
      </c>
      <c r="W66" s="317">
        <v>1.71</v>
      </c>
      <c r="X66" s="317">
        <f t="shared" si="6"/>
        <v>0</v>
      </c>
    </row>
    <row r="67" spans="1:24" s="198" customFormat="1" ht="37.25" customHeight="1">
      <c r="A67" s="216" t="s">
        <v>170</v>
      </c>
      <c r="B67" s="217" t="s">
        <v>190</v>
      </c>
      <c r="C67" s="217" t="s">
        <v>191</v>
      </c>
      <c r="D67" s="208">
        <v>2</v>
      </c>
      <c r="E67" s="232">
        <v>60</v>
      </c>
      <c r="F67" s="233"/>
      <c r="G67" s="234"/>
      <c r="H67" s="235"/>
      <c r="I67" s="236"/>
      <c r="J67" s="237"/>
      <c r="K67" s="238"/>
      <c r="L67" s="239"/>
      <c r="M67" s="240"/>
      <c r="N67" s="241"/>
      <c r="O67" s="242"/>
      <c r="P67" s="243"/>
      <c r="Q67" s="244"/>
      <c r="R67" s="245"/>
      <c r="S67" s="246">
        <f t="shared" si="0"/>
        <v>0</v>
      </c>
      <c r="T67" s="246">
        <f t="shared" si="2"/>
        <v>0</v>
      </c>
      <c r="U67" s="213" t="str">
        <f t="shared" si="1"/>
        <v>-</v>
      </c>
      <c r="V67" s="247" t="s">
        <v>186</v>
      </c>
      <c r="W67" s="317">
        <v>1.1399999999999999</v>
      </c>
      <c r="X67" s="317">
        <f t="shared" si="6"/>
        <v>0</v>
      </c>
    </row>
    <row r="68" spans="1:24" s="198" customFormat="1" ht="37.25" customHeight="1">
      <c r="A68" s="216" t="s">
        <v>170</v>
      </c>
      <c r="B68" s="217" t="s">
        <v>192</v>
      </c>
      <c r="C68" s="217" t="s">
        <v>193</v>
      </c>
      <c r="D68" s="208">
        <v>2</v>
      </c>
      <c r="E68" s="232">
        <v>57</v>
      </c>
      <c r="F68" s="233"/>
      <c r="G68" s="234"/>
      <c r="H68" s="235"/>
      <c r="I68" s="236"/>
      <c r="J68" s="237"/>
      <c r="K68" s="238"/>
      <c r="L68" s="239"/>
      <c r="M68" s="240"/>
      <c r="N68" s="241"/>
      <c r="O68" s="242"/>
      <c r="P68" s="243"/>
      <c r="Q68" s="244"/>
      <c r="R68" s="245"/>
      <c r="S68" s="246">
        <f t="shared" si="0"/>
        <v>0</v>
      </c>
      <c r="T68" s="246">
        <f t="shared" si="2"/>
        <v>0</v>
      </c>
      <c r="U68" s="213" t="str">
        <f t="shared" si="1"/>
        <v>-</v>
      </c>
      <c r="V68" s="247" t="s">
        <v>194</v>
      </c>
      <c r="W68" s="317">
        <v>1.03</v>
      </c>
      <c r="X68" s="317">
        <f t="shared" si="6"/>
        <v>0</v>
      </c>
    </row>
    <row r="69" spans="1:24" s="198" customFormat="1" ht="37.25" customHeight="1">
      <c r="A69" s="216" t="s">
        <v>170</v>
      </c>
      <c r="B69" s="217" t="s">
        <v>195</v>
      </c>
      <c r="C69" s="217" t="s">
        <v>196</v>
      </c>
      <c r="D69" s="208">
        <v>4</v>
      </c>
      <c r="E69" s="232">
        <v>121</v>
      </c>
      <c r="F69" s="233"/>
      <c r="G69" s="234"/>
      <c r="H69" s="235"/>
      <c r="I69" s="236"/>
      <c r="J69" s="237"/>
      <c r="K69" s="238"/>
      <c r="L69" s="239"/>
      <c r="M69" s="240"/>
      <c r="N69" s="241"/>
      <c r="O69" s="242"/>
      <c r="P69" s="243"/>
      <c r="Q69" s="244"/>
      <c r="R69" s="245"/>
      <c r="S69" s="246">
        <f t="shared" si="0"/>
        <v>0</v>
      </c>
      <c r="T69" s="246">
        <f t="shared" si="2"/>
        <v>0</v>
      </c>
      <c r="U69" s="213" t="str">
        <f t="shared" si="1"/>
        <v>-</v>
      </c>
      <c r="V69" s="247" t="s">
        <v>197</v>
      </c>
      <c r="W69" s="317">
        <v>2.21</v>
      </c>
      <c r="X69" s="317">
        <f t="shared" si="6"/>
        <v>0</v>
      </c>
    </row>
    <row r="70" spans="1:24" s="198" customFormat="1" ht="37.25" customHeight="1">
      <c r="A70" s="216" t="s">
        <v>170</v>
      </c>
      <c r="B70" s="217" t="s">
        <v>198</v>
      </c>
      <c r="C70" s="217" t="s">
        <v>199</v>
      </c>
      <c r="D70" s="208">
        <v>5</v>
      </c>
      <c r="E70" s="232">
        <v>160</v>
      </c>
      <c r="F70" s="233"/>
      <c r="G70" s="234"/>
      <c r="H70" s="235"/>
      <c r="I70" s="236"/>
      <c r="J70" s="237"/>
      <c r="K70" s="238"/>
      <c r="L70" s="239"/>
      <c r="M70" s="240"/>
      <c r="N70" s="241"/>
      <c r="O70" s="242"/>
      <c r="P70" s="243"/>
      <c r="Q70" s="244"/>
      <c r="R70" s="245"/>
      <c r="S70" s="246">
        <f t="shared" ref="S70:S133" si="7">F70+G70+H70+I70+J70+K70+L70+M70+N70+O70+P70+Q70+R70</f>
        <v>0</v>
      </c>
      <c r="T70" s="246">
        <f t="shared" si="2"/>
        <v>0</v>
      </c>
      <c r="U70" s="213" t="str">
        <f t="shared" ref="U70:U133" si="8">IF(S70&gt;0,S70*E70,"-")</f>
        <v>-</v>
      </c>
      <c r="V70" s="247" t="s">
        <v>200</v>
      </c>
      <c r="W70" s="317">
        <v>4.41</v>
      </c>
      <c r="X70" s="317">
        <f t="shared" si="6"/>
        <v>0</v>
      </c>
    </row>
    <row r="71" spans="1:24" s="198" customFormat="1" ht="37.25" customHeight="1">
      <c r="A71" s="216" t="s">
        <v>170</v>
      </c>
      <c r="B71" s="217" t="s">
        <v>201</v>
      </c>
      <c r="C71" s="217" t="s">
        <v>202</v>
      </c>
      <c r="D71" s="208">
        <v>3</v>
      </c>
      <c r="E71" s="232">
        <v>90</v>
      </c>
      <c r="F71" s="233"/>
      <c r="G71" s="234"/>
      <c r="H71" s="235"/>
      <c r="I71" s="236"/>
      <c r="J71" s="237"/>
      <c r="K71" s="238"/>
      <c r="L71" s="239"/>
      <c r="M71" s="240"/>
      <c r="N71" s="241"/>
      <c r="O71" s="242"/>
      <c r="P71" s="243"/>
      <c r="Q71" s="244"/>
      <c r="R71" s="245"/>
      <c r="S71" s="246">
        <f t="shared" si="7"/>
        <v>0</v>
      </c>
      <c r="T71" s="246">
        <f t="shared" ref="T71:T134" si="9">S71*D71</f>
        <v>0</v>
      </c>
      <c r="U71" s="213" t="str">
        <f t="shared" si="8"/>
        <v>-</v>
      </c>
      <c r="V71" s="247" t="s">
        <v>203</v>
      </c>
      <c r="W71" s="317">
        <v>1.46</v>
      </c>
      <c r="X71" s="317">
        <f t="shared" si="6"/>
        <v>0</v>
      </c>
    </row>
    <row r="72" spans="1:24" s="198" customFormat="1" ht="37.25" customHeight="1">
      <c r="A72" s="216" t="s">
        <v>170</v>
      </c>
      <c r="B72" s="217" t="s">
        <v>204</v>
      </c>
      <c r="C72" s="217" t="s">
        <v>205</v>
      </c>
      <c r="D72" s="208">
        <v>3</v>
      </c>
      <c r="E72" s="232">
        <v>110</v>
      </c>
      <c r="F72" s="233"/>
      <c r="G72" s="234"/>
      <c r="H72" s="235"/>
      <c r="I72" s="236"/>
      <c r="J72" s="237"/>
      <c r="K72" s="238"/>
      <c r="L72" s="239"/>
      <c r="M72" s="240"/>
      <c r="N72" s="241"/>
      <c r="O72" s="242"/>
      <c r="P72" s="243"/>
      <c r="Q72" s="244"/>
      <c r="R72" s="245"/>
      <c r="S72" s="246">
        <f t="shared" si="7"/>
        <v>0</v>
      </c>
      <c r="T72" s="246">
        <f t="shared" si="9"/>
        <v>0</v>
      </c>
      <c r="U72" s="213" t="str">
        <f t="shared" si="8"/>
        <v>-</v>
      </c>
      <c r="V72" s="247" t="s">
        <v>203</v>
      </c>
      <c r="W72" s="317">
        <v>1.76</v>
      </c>
      <c r="X72" s="317">
        <f t="shared" si="6"/>
        <v>0</v>
      </c>
    </row>
    <row r="73" spans="1:24" s="198" customFormat="1" ht="37.25" customHeight="1">
      <c r="A73" s="216" t="s">
        <v>170</v>
      </c>
      <c r="B73" s="217" t="s">
        <v>206</v>
      </c>
      <c r="C73" s="217" t="s">
        <v>207</v>
      </c>
      <c r="D73" s="208">
        <v>3</v>
      </c>
      <c r="E73" s="232">
        <v>100</v>
      </c>
      <c r="F73" s="233"/>
      <c r="G73" s="234"/>
      <c r="H73" s="235"/>
      <c r="I73" s="236"/>
      <c r="J73" s="237"/>
      <c r="K73" s="238"/>
      <c r="L73" s="239"/>
      <c r="M73" s="240"/>
      <c r="N73" s="241"/>
      <c r="O73" s="242"/>
      <c r="P73" s="243"/>
      <c r="Q73" s="244"/>
      <c r="R73" s="245"/>
      <c r="S73" s="246">
        <f t="shared" si="7"/>
        <v>0</v>
      </c>
      <c r="T73" s="246">
        <f t="shared" si="9"/>
        <v>0</v>
      </c>
      <c r="U73" s="213" t="str">
        <f t="shared" si="8"/>
        <v>-</v>
      </c>
      <c r="V73" s="247" t="s">
        <v>208</v>
      </c>
      <c r="W73" s="317">
        <v>1.6</v>
      </c>
      <c r="X73" s="317">
        <f t="shared" si="6"/>
        <v>0</v>
      </c>
    </row>
    <row r="74" spans="1:24" s="198" customFormat="1" ht="37.25" customHeight="1">
      <c r="A74" s="216" t="s">
        <v>170</v>
      </c>
      <c r="B74" s="217" t="s">
        <v>209</v>
      </c>
      <c r="C74" s="217" t="s">
        <v>210</v>
      </c>
      <c r="D74" s="208">
        <v>2</v>
      </c>
      <c r="E74" s="232">
        <v>132</v>
      </c>
      <c r="F74" s="233"/>
      <c r="G74" s="234"/>
      <c r="H74" s="235"/>
      <c r="I74" s="236"/>
      <c r="J74" s="237"/>
      <c r="K74" s="238"/>
      <c r="L74" s="239"/>
      <c r="M74" s="240"/>
      <c r="N74" s="241"/>
      <c r="O74" s="242"/>
      <c r="P74" s="243"/>
      <c r="Q74" s="244"/>
      <c r="R74" s="245"/>
      <c r="S74" s="246">
        <f t="shared" si="7"/>
        <v>0</v>
      </c>
      <c r="T74" s="246">
        <f t="shared" si="9"/>
        <v>0</v>
      </c>
      <c r="U74" s="213" t="str">
        <f t="shared" si="8"/>
        <v>-</v>
      </c>
      <c r="V74" s="247" t="s">
        <v>211</v>
      </c>
      <c r="W74" s="317">
        <v>2.93</v>
      </c>
      <c r="X74" s="317">
        <f t="shared" si="6"/>
        <v>0</v>
      </c>
    </row>
    <row r="75" spans="1:24" s="198" customFormat="1" ht="37.25" customHeight="1">
      <c r="A75" s="216" t="s">
        <v>170</v>
      </c>
      <c r="B75" s="217" t="s">
        <v>212</v>
      </c>
      <c r="C75" s="217" t="s">
        <v>213</v>
      </c>
      <c r="D75" s="208">
        <v>2</v>
      </c>
      <c r="E75" s="232">
        <v>138</v>
      </c>
      <c r="F75" s="233"/>
      <c r="G75" s="234"/>
      <c r="H75" s="235"/>
      <c r="I75" s="236"/>
      <c r="J75" s="237"/>
      <c r="K75" s="238"/>
      <c r="L75" s="239"/>
      <c r="M75" s="240"/>
      <c r="N75" s="241"/>
      <c r="O75" s="242"/>
      <c r="P75" s="243"/>
      <c r="Q75" s="244"/>
      <c r="R75" s="245"/>
      <c r="S75" s="246">
        <f t="shared" si="7"/>
        <v>0</v>
      </c>
      <c r="T75" s="246">
        <f t="shared" si="9"/>
        <v>0</v>
      </c>
      <c r="U75" s="213" t="str">
        <f t="shared" si="8"/>
        <v>-</v>
      </c>
      <c r="V75" s="247" t="s">
        <v>214</v>
      </c>
      <c r="W75" s="317">
        <v>3.18</v>
      </c>
      <c r="X75" s="317">
        <f t="shared" si="6"/>
        <v>0</v>
      </c>
    </row>
    <row r="76" spans="1:24" s="198" customFormat="1" ht="37.25" customHeight="1">
      <c r="A76" s="216" t="s">
        <v>170</v>
      </c>
      <c r="B76" s="217" t="s">
        <v>215</v>
      </c>
      <c r="C76" s="217" t="s">
        <v>216</v>
      </c>
      <c r="D76" s="208">
        <v>3</v>
      </c>
      <c r="E76" s="232">
        <v>133</v>
      </c>
      <c r="F76" s="233"/>
      <c r="G76" s="234"/>
      <c r="H76" s="235"/>
      <c r="I76" s="236"/>
      <c r="J76" s="237"/>
      <c r="K76" s="238"/>
      <c r="L76" s="239"/>
      <c r="M76" s="240"/>
      <c r="N76" s="241"/>
      <c r="O76" s="242"/>
      <c r="P76" s="243"/>
      <c r="Q76" s="244"/>
      <c r="R76" s="245"/>
      <c r="S76" s="246">
        <f t="shared" si="7"/>
        <v>0</v>
      </c>
      <c r="T76" s="246">
        <f t="shared" si="9"/>
        <v>0</v>
      </c>
      <c r="U76" s="213" t="str">
        <f t="shared" si="8"/>
        <v>-</v>
      </c>
      <c r="V76" s="247" t="s">
        <v>217</v>
      </c>
      <c r="W76" s="317">
        <v>2.79</v>
      </c>
      <c r="X76" s="317">
        <f t="shared" si="6"/>
        <v>0</v>
      </c>
    </row>
    <row r="77" spans="1:24" s="198" customFormat="1" ht="37.25" customHeight="1">
      <c r="A77" s="216" t="s">
        <v>170</v>
      </c>
      <c r="B77" s="217" t="s">
        <v>218</v>
      </c>
      <c r="C77" s="217" t="s">
        <v>219</v>
      </c>
      <c r="D77" s="208">
        <v>1</v>
      </c>
      <c r="E77" s="232">
        <v>82</v>
      </c>
      <c r="F77" s="233"/>
      <c r="G77" s="234"/>
      <c r="H77" s="235"/>
      <c r="I77" s="236"/>
      <c r="J77" s="237"/>
      <c r="K77" s="238"/>
      <c r="L77" s="239"/>
      <c r="M77" s="240"/>
      <c r="N77" s="241"/>
      <c r="O77" s="242"/>
      <c r="P77" s="243"/>
      <c r="Q77" s="244"/>
      <c r="R77" s="245"/>
      <c r="S77" s="246">
        <f t="shared" si="7"/>
        <v>0</v>
      </c>
      <c r="T77" s="246">
        <f t="shared" si="9"/>
        <v>0</v>
      </c>
      <c r="U77" s="213" t="str">
        <f t="shared" si="8"/>
        <v>-</v>
      </c>
      <c r="V77" s="247" t="s">
        <v>220</v>
      </c>
      <c r="W77" s="317">
        <v>2.0699999999999998</v>
      </c>
      <c r="X77" s="317">
        <f t="shared" si="6"/>
        <v>0</v>
      </c>
    </row>
    <row r="78" spans="1:24" s="198" customFormat="1" ht="37.25" customHeight="1">
      <c r="A78" s="216" t="s">
        <v>170</v>
      </c>
      <c r="B78" s="217" t="s">
        <v>221</v>
      </c>
      <c r="C78" s="217" t="s">
        <v>222</v>
      </c>
      <c r="D78" s="208">
        <v>1</v>
      </c>
      <c r="E78" s="232">
        <v>107</v>
      </c>
      <c r="F78" s="233"/>
      <c r="G78" s="234"/>
      <c r="H78" s="235"/>
      <c r="I78" s="236"/>
      <c r="J78" s="237"/>
      <c r="K78" s="238"/>
      <c r="L78" s="239"/>
      <c r="M78" s="240"/>
      <c r="N78" s="241"/>
      <c r="O78" s="242"/>
      <c r="P78" s="243"/>
      <c r="Q78" s="244"/>
      <c r="R78" s="245"/>
      <c r="S78" s="246">
        <f t="shared" si="7"/>
        <v>0</v>
      </c>
      <c r="T78" s="246">
        <f t="shared" si="9"/>
        <v>0</v>
      </c>
      <c r="U78" s="213" t="str">
        <f t="shared" si="8"/>
        <v>-</v>
      </c>
      <c r="V78" s="247" t="s">
        <v>223</v>
      </c>
      <c r="W78" s="317">
        <v>2.4300000000000002</v>
      </c>
      <c r="X78" s="317">
        <f t="shared" si="6"/>
        <v>0</v>
      </c>
    </row>
    <row r="79" spans="1:24" s="198" customFormat="1" ht="37.25" customHeight="1">
      <c r="A79" s="216" t="s">
        <v>170</v>
      </c>
      <c r="B79" s="217" t="s">
        <v>224</v>
      </c>
      <c r="C79" s="217" t="s">
        <v>225</v>
      </c>
      <c r="D79" s="208">
        <v>1</v>
      </c>
      <c r="E79" s="232">
        <v>72</v>
      </c>
      <c r="F79" s="233"/>
      <c r="G79" s="234"/>
      <c r="H79" s="235"/>
      <c r="I79" s="236"/>
      <c r="J79" s="237"/>
      <c r="K79" s="238"/>
      <c r="L79" s="239"/>
      <c r="M79" s="240"/>
      <c r="N79" s="241"/>
      <c r="O79" s="242"/>
      <c r="P79" s="243"/>
      <c r="Q79" s="244"/>
      <c r="R79" s="245"/>
      <c r="S79" s="246">
        <f t="shared" si="7"/>
        <v>0</v>
      </c>
      <c r="T79" s="246">
        <f t="shared" si="9"/>
        <v>0</v>
      </c>
      <c r="U79" s="213" t="str">
        <f t="shared" si="8"/>
        <v>-</v>
      </c>
      <c r="V79" s="247" t="s">
        <v>186</v>
      </c>
      <c r="W79" s="317">
        <v>1.54</v>
      </c>
      <c r="X79" s="317">
        <f t="shared" si="6"/>
        <v>0</v>
      </c>
    </row>
    <row r="80" spans="1:24" s="198" customFormat="1" ht="37.25" customHeight="1">
      <c r="A80" s="216" t="s">
        <v>170</v>
      </c>
      <c r="B80" s="217" t="s">
        <v>226</v>
      </c>
      <c r="C80" s="217" t="s">
        <v>227</v>
      </c>
      <c r="D80" s="208">
        <v>1</v>
      </c>
      <c r="E80" s="232">
        <v>89</v>
      </c>
      <c r="F80" s="233"/>
      <c r="G80" s="234"/>
      <c r="H80" s="235"/>
      <c r="I80" s="236"/>
      <c r="J80" s="237"/>
      <c r="K80" s="238"/>
      <c r="L80" s="239"/>
      <c r="M80" s="240"/>
      <c r="N80" s="241"/>
      <c r="O80" s="242"/>
      <c r="P80" s="243"/>
      <c r="Q80" s="244"/>
      <c r="R80" s="245"/>
      <c r="S80" s="246">
        <f t="shared" si="7"/>
        <v>0</v>
      </c>
      <c r="T80" s="246">
        <f t="shared" si="9"/>
        <v>0</v>
      </c>
      <c r="U80" s="213" t="str">
        <f t="shared" si="8"/>
        <v>-</v>
      </c>
      <c r="V80" s="247" t="s">
        <v>121</v>
      </c>
      <c r="W80" s="317">
        <v>2.02</v>
      </c>
      <c r="X80" s="317">
        <f t="shared" si="6"/>
        <v>0</v>
      </c>
    </row>
    <row r="81" spans="1:24" s="198" customFormat="1" ht="37.25" customHeight="1">
      <c r="A81" s="216" t="s">
        <v>170</v>
      </c>
      <c r="B81" s="217" t="s">
        <v>228</v>
      </c>
      <c r="C81" s="217" t="s">
        <v>229</v>
      </c>
      <c r="D81" s="208">
        <v>1</v>
      </c>
      <c r="E81" s="232">
        <v>66</v>
      </c>
      <c r="F81" s="233"/>
      <c r="G81" s="234"/>
      <c r="H81" s="235"/>
      <c r="I81" s="236"/>
      <c r="J81" s="237"/>
      <c r="K81" s="238"/>
      <c r="L81" s="239"/>
      <c r="M81" s="240"/>
      <c r="N81" s="241"/>
      <c r="O81" s="242"/>
      <c r="P81" s="243"/>
      <c r="Q81" s="244"/>
      <c r="R81" s="245"/>
      <c r="S81" s="246">
        <f t="shared" si="7"/>
        <v>0</v>
      </c>
      <c r="T81" s="246">
        <f t="shared" si="9"/>
        <v>0</v>
      </c>
      <c r="U81" s="213" t="str">
        <f t="shared" si="8"/>
        <v>-</v>
      </c>
      <c r="V81" s="247" t="s">
        <v>135</v>
      </c>
      <c r="W81" s="317">
        <v>1.4</v>
      </c>
      <c r="X81" s="317">
        <f t="shared" si="6"/>
        <v>0</v>
      </c>
    </row>
    <row r="82" spans="1:24" s="198" customFormat="1" ht="37.25" customHeight="1">
      <c r="A82" s="216" t="s">
        <v>170</v>
      </c>
      <c r="B82" s="217" t="s">
        <v>230</v>
      </c>
      <c r="C82" s="217" t="s">
        <v>231</v>
      </c>
      <c r="D82" s="208">
        <v>1</v>
      </c>
      <c r="E82" s="232">
        <v>164</v>
      </c>
      <c r="F82" s="233"/>
      <c r="G82" s="234"/>
      <c r="H82" s="235"/>
      <c r="I82" s="236"/>
      <c r="J82" s="237"/>
      <c r="K82" s="238"/>
      <c r="L82" s="239"/>
      <c r="M82" s="240"/>
      <c r="N82" s="241"/>
      <c r="O82" s="242"/>
      <c r="P82" s="243"/>
      <c r="Q82" s="244"/>
      <c r="R82" s="245"/>
      <c r="S82" s="246">
        <f t="shared" si="7"/>
        <v>0</v>
      </c>
      <c r="T82" s="246">
        <f t="shared" si="9"/>
        <v>0</v>
      </c>
      <c r="U82" s="213" t="str">
        <f t="shared" si="8"/>
        <v>-</v>
      </c>
      <c r="V82" s="247" t="s">
        <v>132</v>
      </c>
      <c r="W82" s="317">
        <v>4</v>
      </c>
      <c r="X82" s="317">
        <f t="shared" si="6"/>
        <v>0</v>
      </c>
    </row>
    <row r="83" spans="1:24" s="198" customFormat="1" ht="37.25" customHeight="1">
      <c r="A83" s="216" t="s">
        <v>170</v>
      </c>
      <c r="B83" s="217" t="s">
        <v>232</v>
      </c>
      <c r="C83" s="218" t="s">
        <v>233</v>
      </c>
      <c r="D83" s="208">
        <v>1</v>
      </c>
      <c r="E83" s="232">
        <v>77</v>
      </c>
      <c r="F83" s="233"/>
      <c r="G83" s="234"/>
      <c r="H83" s="235"/>
      <c r="I83" s="236"/>
      <c r="J83" s="237"/>
      <c r="K83" s="238"/>
      <c r="L83" s="239"/>
      <c r="M83" s="240"/>
      <c r="N83" s="241"/>
      <c r="O83" s="242"/>
      <c r="P83" s="243"/>
      <c r="Q83" s="244"/>
      <c r="R83" s="245"/>
      <c r="S83" s="246">
        <f t="shared" si="7"/>
        <v>0</v>
      </c>
      <c r="T83" s="246">
        <f t="shared" si="9"/>
        <v>0</v>
      </c>
      <c r="U83" s="213" t="str">
        <f t="shared" si="8"/>
        <v>-</v>
      </c>
      <c r="V83" s="247" t="s">
        <v>186</v>
      </c>
      <c r="W83" s="317">
        <v>1.62</v>
      </c>
      <c r="X83" s="317">
        <f t="shared" si="6"/>
        <v>0</v>
      </c>
    </row>
    <row r="84" spans="1:24" s="198" customFormat="1" ht="37.25" customHeight="1">
      <c r="A84" s="216" t="s">
        <v>234</v>
      </c>
      <c r="B84" s="217" t="s">
        <v>235</v>
      </c>
      <c r="C84" s="217" t="s">
        <v>236</v>
      </c>
      <c r="D84" s="208">
        <v>10</v>
      </c>
      <c r="E84" s="232">
        <v>42</v>
      </c>
      <c r="F84" s="233"/>
      <c r="G84" s="234"/>
      <c r="H84" s="235"/>
      <c r="I84" s="236"/>
      <c r="J84" s="237"/>
      <c r="K84" s="238"/>
      <c r="L84" s="239"/>
      <c r="M84" s="240"/>
      <c r="N84" s="241"/>
      <c r="O84" s="242"/>
      <c r="P84" s="243"/>
      <c r="Q84" s="244"/>
      <c r="R84" s="245"/>
      <c r="S84" s="246">
        <f t="shared" si="7"/>
        <v>0</v>
      </c>
      <c r="T84" s="246">
        <f t="shared" si="9"/>
        <v>0</v>
      </c>
      <c r="U84" s="213" t="str">
        <f t="shared" si="8"/>
        <v>-</v>
      </c>
      <c r="V84" s="247" t="s">
        <v>237</v>
      </c>
      <c r="W84" s="317">
        <v>0.47</v>
      </c>
      <c r="X84" s="317">
        <f t="shared" si="6"/>
        <v>0</v>
      </c>
    </row>
    <row r="85" spans="1:24" s="198" customFormat="1" ht="37.25" customHeight="1">
      <c r="A85" s="216" t="s">
        <v>234</v>
      </c>
      <c r="B85" s="217" t="s">
        <v>238</v>
      </c>
      <c r="C85" s="217" t="s">
        <v>239</v>
      </c>
      <c r="D85" s="208">
        <v>10</v>
      </c>
      <c r="E85" s="232">
        <v>54</v>
      </c>
      <c r="F85" s="233"/>
      <c r="G85" s="234"/>
      <c r="H85" s="235"/>
      <c r="I85" s="236"/>
      <c r="J85" s="237"/>
      <c r="K85" s="238"/>
      <c r="L85" s="239"/>
      <c r="M85" s="240"/>
      <c r="N85" s="241"/>
      <c r="O85" s="242"/>
      <c r="P85" s="243"/>
      <c r="Q85" s="244"/>
      <c r="R85" s="245"/>
      <c r="S85" s="246">
        <f t="shared" si="7"/>
        <v>0</v>
      </c>
      <c r="T85" s="246">
        <f t="shared" si="9"/>
        <v>0</v>
      </c>
      <c r="U85" s="213" t="str">
        <f t="shared" si="8"/>
        <v>-</v>
      </c>
      <c r="V85" s="247" t="s">
        <v>1288</v>
      </c>
      <c r="W85" s="317">
        <v>0.79</v>
      </c>
      <c r="X85" s="317">
        <f t="shared" si="6"/>
        <v>0</v>
      </c>
    </row>
    <row r="86" spans="1:24" s="198" customFormat="1" ht="37.25" customHeight="1">
      <c r="A86" s="216" t="s">
        <v>234</v>
      </c>
      <c r="B86" s="217" t="s">
        <v>240</v>
      </c>
      <c r="C86" s="217" t="s">
        <v>241</v>
      </c>
      <c r="D86" s="208">
        <v>11</v>
      </c>
      <c r="E86" s="232">
        <v>104</v>
      </c>
      <c r="F86" s="233"/>
      <c r="G86" s="234"/>
      <c r="H86" s="235"/>
      <c r="I86" s="236"/>
      <c r="J86" s="237"/>
      <c r="K86" s="238"/>
      <c r="L86" s="239"/>
      <c r="M86" s="240"/>
      <c r="N86" s="241"/>
      <c r="O86" s="242"/>
      <c r="P86" s="243"/>
      <c r="Q86" s="244"/>
      <c r="R86" s="245"/>
      <c r="S86" s="246">
        <f t="shared" si="7"/>
        <v>0</v>
      </c>
      <c r="T86" s="246">
        <f t="shared" si="9"/>
        <v>0</v>
      </c>
      <c r="U86" s="213" t="str">
        <f t="shared" si="8"/>
        <v>-</v>
      </c>
      <c r="V86" s="247" t="s">
        <v>242</v>
      </c>
      <c r="W86" s="317">
        <v>2.19</v>
      </c>
      <c r="X86" s="317">
        <f t="shared" si="6"/>
        <v>0</v>
      </c>
    </row>
    <row r="87" spans="1:24" s="198" customFormat="1" ht="37.25" customHeight="1">
      <c r="A87" s="216" t="s">
        <v>234</v>
      </c>
      <c r="B87" s="217" t="s">
        <v>243</v>
      </c>
      <c r="C87" s="217" t="s">
        <v>244</v>
      </c>
      <c r="D87" s="208">
        <v>11</v>
      </c>
      <c r="E87" s="232">
        <v>104</v>
      </c>
      <c r="F87" s="233"/>
      <c r="G87" s="234"/>
      <c r="H87" s="235"/>
      <c r="I87" s="236"/>
      <c r="J87" s="237"/>
      <c r="K87" s="238"/>
      <c r="L87" s="239"/>
      <c r="M87" s="240"/>
      <c r="N87" s="241"/>
      <c r="O87" s="242"/>
      <c r="P87" s="243"/>
      <c r="Q87" s="244"/>
      <c r="R87" s="245"/>
      <c r="S87" s="246">
        <f t="shared" si="7"/>
        <v>0</v>
      </c>
      <c r="T87" s="246">
        <f t="shared" si="9"/>
        <v>0</v>
      </c>
      <c r="U87" s="213" t="str">
        <f t="shared" si="8"/>
        <v>-</v>
      </c>
      <c r="V87" s="247" t="s">
        <v>245</v>
      </c>
      <c r="W87" s="317">
        <v>2.08</v>
      </c>
      <c r="X87" s="317">
        <f t="shared" si="6"/>
        <v>0</v>
      </c>
    </row>
    <row r="88" spans="1:24" s="198" customFormat="1" ht="37.25" customHeight="1">
      <c r="A88" s="216" t="s">
        <v>234</v>
      </c>
      <c r="B88" s="217" t="s">
        <v>246</v>
      </c>
      <c r="C88" s="217" t="s">
        <v>247</v>
      </c>
      <c r="D88" s="208">
        <v>5</v>
      </c>
      <c r="E88" s="232">
        <v>78</v>
      </c>
      <c r="F88" s="233"/>
      <c r="G88" s="234"/>
      <c r="H88" s="235"/>
      <c r="I88" s="236"/>
      <c r="J88" s="237"/>
      <c r="K88" s="238"/>
      <c r="L88" s="239"/>
      <c r="M88" s="240"/>
      <c r="N88" s="241"/>
      <c r="O88" s="242"/>
      <c r="P88" s="243"/>
      <c r="Q88" s="244"/>
      <c r="R88" s="245"/>
      <c r="S88" s="246">
        <f t="shared" si="7"/>
        <v>0</v>
      </c>
      <c r="T88" s="246">
        <f t="shared" si="9"/>
        <v>0</v>
      </c>
      <c r="U88" s="213" t="str">
        <f t="shared" si="8"/>
        <v>-</v>
      </c>
      <c r="V88" s="247" t="s">
        <v>90</v>
      </c>
      <c r="W88" s="317">
        <v>1.88</v>
      </c>
      <c r="X88" s="317">
        <f t="shared" si="6"/>
        <v>0</v>
      </c>
    </row>
    <row r="89" spans="1:24" s="198" customFormat="1" ht="37.25" customHeight="1">
      <c r="A89" s="216" t="s">
        <v>234</v>
      </c>
      <c r="B89" s="217" t="s">
        <v>248</v>
      </c>
      <c r="C89" s="217" t="s">
        <v>249</v>
      </c>
      <c r="D89" s="208">
        <v>5</v>
      </c>
      <c r="E89" s="232">
        <v>104</v>
      </c>
      <c r="F89" s="233"/>
      <c r="G89" s="234"/>
      <c r="H89" s="235"/>
      <c r="I89" s="236"/>
      <c r="J89" s="237"/>
      <c r="K89" s="238"/>
      <c r="L89" s="239"/>
      <c r="M89" s="240"/>
      <c r="N89" s="241"/>
      <c r="O89" s="242"/>
      <c r="P89" s="243"/>
      <c r="Q89" s="244"/>
      <c r="R89" s="245"/>
      <c r="S89" s="246">
        <f t="shared" si="7"/>
        <v>0</v>
      </c>
      <c r="T89" s="246">
        <f t="shared" si="9"/>
        <v>0</v>
      </c>
      <c r="U89" s="213" t="str">
        <f t="shared" si="8"/>
        <v>-</v>
      </c>
      <c r="V89" s="247" t="s">
        <v>250</v>
      </c>
      <c r="W89" s="317">
        <v>2.52</v>
      </c>
      <c r="X89" s="317">
        <f t="shared" si="6"/>
        <v>0</v>
      </c>
    </row>
    <row r="90" spans="1:24" s="198" customFormat="1" ht="37.25" customHeight="1">
      <c r="A90" s="216" t="s">
        <v>251</v>
      </c>
      <c r="B90" s="217" t="s">
        <v>252</v>
      </c>
      <c r="C90" s="217" t="s">
        <v>253</v>
      </c>
      <c r="D90" s="208">
        <v>17</v>
      </c>
      <c r="E90" s="232">
        <v>50</v>
      </c>
      <c r="F90" s="233"/>
      <c r="G90" s="234"/>
      <c r="H90" s="235"/>
      <c r="I90" s="236"/>
      <c r="J90" s="237"/>
      <c r="K90" s="238"/>
      <c r="L90" s="239"/>
      <c r="M90" s="240"/>
      <c r="N90" s="241"/>
      <c r="O90" s="242"/>
      <c r="P90" s="243"/>
      <c r="Q90" s="244"/>
      <c r="R90" s="245"/>
      <c r="S90" s="246">
        <f t="shared" si="7"/>
        <v>0</v>
      </c>
      <c r="T90" s="246">
        <f t="shared" si="9"/>
        <v>0</v>
      </c>
      <c r="U90" s="213" t="str">
        <f t="shared" si="8"/>
        <v>-</v>
      </c>
      <c r="V90" s="249" t="s">
        <v>155</v>
      </c>
      <c r="W90" s="317">
        <v>0.31</v>
      </c>
      <c r="X90" s="317">
        <f t="shared" si="6"/>
        <v>0</v>
      </c>
    </row>
    <row r="91" spans="1:24" s="198" customFormat="1" ht="37.25" customHeight="1">
      <c r="A91" s="216" t="s">
        <v>251</v>
      </c>
      <c r="B91" s="217" t="s">
        <v>254</v>
      </c>
      <c r="C91" s="217" t="s">
        <v>255</v>
      </c>
      <c r="D91" s="208">
        <v>5</v>
      </c>
      <c r="E91" s="232">
        <v>20</v>
      </c>
      <c r="F91" s="233"/>
      <c r="G91" s="234"/>
      <c r="H91" s="235"/>
      <c r="I91" s="236"/>
      <c r="J91" s="237"/>
      <c r="K91" s="238"/>
      <c r="L91" s="239"/>
      <c r="M91" s="240"/>
      <c r="N91" s="241"/>
      <c r="O91" s="242"/>
      <c r="P91" s="243"/>
      <c r="Q91" s="244"/>
      <c r="R91" s="245"/>
      <c r="S91" s="246">
        <f t="shared" si="7"/>
        <v>0</v>
      </c>
      <c r="T91" s="246">
        <f t="shared" si="9"/>
        <v>0</v>
      </c>
      <c r="U91" s="213" t="str">
        <f t="shared" si="8"/>
        <v>-</v>
      </c>
      <c r="V91" s="249" t="s">
        <v>155</v>
      </c>
      <c r="W91" s="317">
        <v>0.24</v>
      </c>
      <c r="X91" s="317">
        <f t="shared" si="6"/>
        <v>0</v>
      </c>
    </row>
    <row r="92" spans="1:24" s="198" customFormat="1" ht="37.25" customHeight="1">
      <c r="A92" s="216" t="s">
        <v>251</v>
      </c>
      <c r="B92" s="217" t="s">
        <v>256</v>
      </c>
      <c r="C92" s="217" t="s">
        <v>257</v>
      </c>
      <c r="D92" s="208">
        <v>5</v>
      </c>
      <c r="E92" s="232">
        <v>22</v>
      </c>
      <c r="F92" s="233"/>
      <c r="G92" s="234"/>
      <c r="H92" s="235"/>
      <c r="I92" s="236"/>
      <c r="J92" s="237"/>
      <c r="K92" s="238"/>
      <c r="L92" s="239"/>
      <c r="M92" s="240"/>
      <c r="N92" s="241"/>
      <c r="O92" s="242"/>
      <c r="P92" s="243"/>
      <c r="Q92" s="244"/>
      <c r="R92" s="245"/>
      <c r="S92" s="246">
        <f t="shared" si="7"/>
        <v>0</v>
      </c>
      <c r="T92" s="246">
        <f t="shared" si="9"/>
        <v>0</v>
      </c>
      <c r="U92" s="213" t="str">
        <f t="shared" si="8"/>
        <v>-</v>
      </c>
      <c r="V92" s="249" t="s">
        <v>155</v>
      </c>
      <c r="W92" s="317">
        <v>0.28999999999999998</v>
      </c>
      <c r="X92" s="317">
        <f t="shared" si="6"/>
        <v>0</v>
      </c>
    </row>
    <row r="93" spans="1:24" s="198" customFormat="1" ht="37.25" customHeight="1">
      <c r="A93" s="216" t="s">
        <v>251</v>
      </c>
      <c r="B93" s="217" t="s">
        <v>258</v>
      </c>
      <c r="C93" s="217" t="s">
        <v>259</v>
      </c>
      <c r="D93" s="208">
        <v>6</v>
      </c>
      <c r="E93" s="232">
        <v>25</v>
      </c>
      <c r="F93" s="233"/>
      <c r="G93" s="234"/>
      <c r="H93" s="235"/>
      <c r="I93" s="236"/>
      <c r="J93" s="237"/>
      <c r="K93" s="238"/>
      <c r="L93" s="239"/>
      <c r="M93" s="240"/>
      <c r="N93" s="241"/>
      <c r="O93" s="242"/>
      <c r="P93" s="243"/>
      <c r="Q93" s="244"/>
      <c r="R93" s="245"/>
      <c r="S93" s="246">
        <f t="shared" si="7"/>
        <v>0</v>
      </c>
      <c r="T93" s="246">
        <f t="shared" si="9"/>
        <v>0</v>
      </c>
      <c r="U93" s="213" t="str">
        <f t="shared" si="8"/>
        <v>-</v>
      </c>
      <c r="V93" s="249" t="s">
        <v>155</v>
      </c>
      <c r="W93" s="317">
        <v>0.27</v>
      </c>
      <c r="X93" s="317">
        <f t="shared" si="6"/>
        <v>0</v>
      </c>
    </row>
    <row r="94" spans="1:24" s="198" customFormat="1" ht="37.25" customHeight="1">
      <c r="A94" s="216" t="s">
        <v>251</v>
      </c>
      <c r="B94" s="217" t="s">
        <v>260</v>
      </c>
      <c r="C94" s="217" t="s">
        <v>261</v>
      </c>
      <c r="D94" s="208">
        <v>5</v>
      </c>
      <c r="E94" s="232">
        <v>26</v>
      </c>
      <c r="F94" s="233"/>
      <c r="G94" s="234"/>
      <c r="H94" s="235"/>
      <c r="I94" s="236"/>
      <c r="J94" s="237"/>
      <c r="K94" s="238"/>
      <c r="L94" s="239"/>
      <c r="M94" s="240"/>
      <c r="N94" s="241"/>
      <c r="O94" s="242"/>
      <c r="P94" s="243"/>
      <c r="Q94" s="244"/>
      <c r="R94" s="245"/>
      <c r="S94" s="246">
        <f t="shared" si="7"/>
        <v>0</v>
      </c>
      <c r="T94" s="246">
        <f t="shared" si="9"/>
        <v>0</v>
      </c>
      <c r="U94" s="213" t="str">
        <f t="shared" si="8"/>
        <v>-</v>
      </c>
      <c r="V94" s="249" t="s">
        <v>155</v>
      </c>
      <c r="W94" s="317">
        <v>0.36</v>
      </c>
      <c r="X94" s="317">
        <f t="shared" si="6"/>
        <v>0</v>
      </c>
    </row>
    <row r="95" spans="1:24" s="198" customFormat="1" ht="37.25" customHeight="1">
      <c r="A95" s="216" t="s">
        <v>251</v>
      </c>
      <c r="B95" s="217" t="s">
        <v>262</v>
      </c>
      <c r="C95" s="217" t="s">
        <v>263</v>
      </c>
      <c r="D95" s="208">
        <v>5</v>
      </c>
      <c r="E95" s="232">
        <v>42</v>
      </c>
      <c r="F95" s="233"/>
      <c r="G95" s="234"/>
      <c r="H95" s="235"/>
      <c r="I95" s="236"/>
      <c r="J95" s="237"/>
      <c r="K95" s="238"/>
      <c r="L95" s="239"/>
      <c r="M95" s="240"/>
      <c r="N95" s="241"/>
      <c r="O95" s="242"/>
      <c r="P95" s="243"/>
      <c r="Q95" s="244"/>
      <c r="R95" s="245"/>
      <c r="S95" s="246">
        <f t="shared" si="7"/>
        <v>0</v>
      </c>
      <c r="T95" s="246">
        <f t="shared" si="9"/>
        <v>0</v>
      </c>
      <c r="U95" s="213" t="str">
        <f t="shared" si="8"/>
        <v>-</v>
      </c>
      <c r="V95" s="247" t="s">
        <v>250</v>
      </c>
      <c r="W95" s="317">
        <v>0.72</v>
      </c>
      <c r="X95" s="317">
        <f t="shared" si="6"/>
        <v>0</v>
      </c>
    </row>
    <row r="96" spans="1:24" s="198" customFormat="1" ht="37.25" customHeight="1">
      <c r="A96" s="216" t="s">
        <v>251</v>
      </c>
      <c r="B96" s="217" t="s">
        <v>264</v>
      </c>
      <c r="C96" s="217" t="s">
        <v>265</v>
      </c>
      <c r="D96" s="208">
        <v>3</v>
      </c>
      <c r="E96" s="232">
        <v>31</v>
      </c>
      <c r="F96" s="233"/>
      <c r="G96" s="234"/>
      <c r="H96" s="235"/>
      <c r="I96" s="236"/>
      <c r="J96" s="237"/>
      <c r="K96" s="238"/>
      <c r="L96" s="239"/>
      <c r="M96" s="240"/>
      <c r="N96" s="241"/>
      <c r="O96" s="242"/>
      <c r="P96" s="243"/>
      <c r="Q96" s="244"/>
      <c r="R96" s="245"/>
      <c r="S96" s="246">
        <f t="shared" si="7"/>
        <v>0</v>
      </c>
      <c r="T96" s="246">
        <f t="shared" si="9"/>
        <v>0</v>
      </c>
      <c r="U96" s="213" t="str">
        <f t="shared" si="8"/>
        <v>-</v>
      </c>
      <c r="V96" s="247" t="s">
        <v>266</v>
      </c>
      <c r="W96" s="317">
        <v>0.56000000000000005</v>
      </c>
      <c r="X96" s="317">
        <f t="shared" si="6"/>
        <v>0</v>
      </c>
    </row>
    <row r="97" spans="1:24" s="198" customFormat="1" ht="37.25" customHeight="1">
      <c r="A97" s="216" t="s">
        <v>251</v>
      </c>
      <c r="B97" s="217" t="s">
        <v>267</v>
      </c>
      <c r="C97" s="217" t="s">
        <v>268</v>
      </c>
      <c r="D97" s="208">
        <v>2</v>
      </c>
      <c r="E97" s="232">
        <v>66</v>
      </c>
      <c r="F97" s="233"/>
      <c r="G97" s="234"/>
      <c r="H97" s="235"/>
      <c r="I97" s="236"/>
      <c r="J97" s="237"/>
      <c r="K97" s="238"/>
      <c r="L97" s="239"/>
      <c r="M97" s="240"/>
      <c r="N97" s="241"/>
      <c r="O97" s="242"/>
      <c r="P97" s="243"/>
      <c r="Q97" s="244"/>
      <c r="R97" s="245"/>
      <c r="S97" s="246">
        <f t="shared" si="7"/>
        <v>0</v>
      </c>
      <c r="T97" s="246">
        <f t="shared" si="9"/>
        <v>0</v>
      </c>
      <c r="U97" s="213" t="str">
        <f t="shared" si="8"/>
        <v>-</v>
      </c>
      <c r="V97" s="247" t="s">
        <v>269</v>
      </c>
      <c r="W97" s="317">
        <v>1.1599999999999999</v>
      </c>
      <c r="X97" s="317">
        <f t="shared" si="6"/>
        <v>0</v>
      </c>
    </row>
    <row r="98" spans="1:24" s="198" customFormat="1" ht="37.25" customHeight="1">
      <c r="A98" s="216" t="s">
        <v>251</v>
      </c>
      <c r="B98" s="217" t="s">
        <v>270</v>
      </c>
      <c r="C98" s="217" t="s">
        <v>271</v>
      </c>
      <c r="D98" s="208">
        <v>2</v>
      </c>
      <c r="E98" s="232">
        <v>72</v>
      </c>
      <c r="F98" s="233"/>
      <c r="G98" s="234"/>
      <c r="H98" s="235"/>
      <c r="I98" s="236"/>
      <c r="J98" s="237"/>
      <c r="K98" s="238"/>
      <c r="L98" s="239"/>
      <c r="M98" s="240"/>
      <c r="N98" s="241"/>
      <c r="O98" s="242"/>
      <c r="P98" s="243"/>
      <c r="Q98" s="244"/>
      <c r="R98" s="245"/>
      <c r="S98" s="246">
        <f t="shared" si="7"/>
        <v>0</v>
      </c>
      <c r="T98" s="246">
        <f t="shared" si="9"/>
        <v>0</v>
      </c>
      <c r="U98" s="213" t="str">
        <f t="shared" si="8"/>
        <v>-</v>
      </c>
      <c r="V98" s="247" t="s">
        <v>272</v>
      </c>
      <c r="W98" s="317">
        <v>1.33</v>
      </c>
      <c r="X98" s="317">
        <f t="shared" si="6"/>
        <v>0</v>
      </c>
    </row>
    <row r="99" spans="1:24" s="198" customFormat="1" ht="37.25" customHeight="1">
      <c r="A99" s="216" t="s">
        <v>251</v>
      </c>
      <c r="B99" s="217" t="s">
        <v>273</v>
      </c>
      <c r="C99" s="217" t="s">
        <v>274</v>
      </c>
      <c r="D99" s="208">
        <v>1</v>
      </c>
      <c r="E99" s="232">
        <v>41</v>
      </c>
      <c r="F99" s="233"/>
      <c r="G99" s="234"/>
      <c r="H99" s="235"/>
      <c r="I99" s="236"/>
      <c r="J99" s="237"/>
      <c r="K99" s="238"/>
      <c r="L99" s="239"/>
      <c r="M99" s="240"/>
      <c r="N99" s="241"/>
      <c r="O99" s="242"/>
      <c r="P99" s="243"/>
      <c r="Q99" s="244"/>
      <c r="R99" s="245"/>
      <c r="S99" s="246">
        <f t="shared" si="7"/>
        <v>0</v>
      </c>
      <c r="T99" s="246">
        <f t="shared" si="9"/>
        <v>0</v>
      </c>
      <c r="U99" s="213" t="str">
        <f t="shared" si="8"/>
        <v>-</v>
      </c>
      <c r="V99" s="247" t="s">
        <v>124</v>
      </c>
      <c r="W99" s="317">
        <v>0.77</v>
      </c>
      <c r="X99" s="317">
        <f t="shared" si="6"/>
        <v>0</v>
      </c>
    </row>
    <row r="100" spans="1:24" s="198" customFormat="1" ht="37.25" customHeight="1">
      <c r="A100" s="216" t="s">
        <v>251</v>
      </c>
      <c r="B100" s="217" t="s">
        <v>275</v>
      </c>
      <c r="C100" s="217" t="s">
        <v>276</v>
      </c>
      <c r="D100" s="208">
        <v>1</v>
      </c>
      <c r="E100" s="232">
        <v>41</v>
      </c>
      <c r="F100" s="233"/>
      <c r="G100" s="234"/>
      <c r="H100" s="235"/>
      <c r="I100" s="236"/>
      <c r="J100" s="237"/>
      <c r="K100" s="238"/>
      <c r="L100" s="239"/>
      <c r="M100" s="240"/>
      <c r="N100" s="241"/>
      <c r="O100" s="242"/>
      <c r="P100" s="243"/>
      <c r="Q100" s="244"/>
      <c r="R100" s="245"/>
      <c r="S100" s="246">
        <f t="shared" si="7"/>
        <v>0</v>
      </c>
      <c r="T100" s="246">
        <f t="shared" si="9"/>
        <v>0</v>
      </c>
      <c r="U100" s="213" t="str">
        <f t="shared" si="8"/>
        <v>-</v>
      </c>
      <c r="V100" s="247" t="s">
        <v>277</v>
      </c>
      <c r="W100" s="317">
        <v>0.79</v>
      </c>
      <c r="X100" s="317">
        <f t="shared" si="6"/>
        <v>0</v>
      </c>
    </row>
    <row r="101" spans="1:24" s="198" customFormat="1" ht="37.25" customHeight="1">
      <c r="A101" s="216" t="s">
        <v>251</v>
      </c>
      <c r="B101" s="217" t="s">
        <v>278</v>
      </c>
      <c r="C101" s="217" t="s">
        <v>279</v>
      </c>
      <c r="D101" s="208">
        <v>1</v>
      </c>
      <c r="E101" s="232">
        <v>47</v>
      </c>
      <c r="F101" s="233"/>
      <c r="G101" s="234"/>
      <c r="H101" s="235"/>
      <c r="I101" s="236"/>
      <c r="J101" s="237"/>
      <c r="K101" s="238"/>
      <c r="L101" s="239"/>
      <c r="M101" s="240"/>
      <c r="N101" s="241"/>
      <c r="O101" s="242"/>
      <c r="P101" s="243"/>
      <c r="Q101" s="244"/>
      <c r="R101" s="245"/>
      <c r="S101" s="246">
        <f t="shared" si="7"/>
        <v>0</v>
      </c>
      <c r="T101" s="246">
        <f t="shared" si="9"/>
        <v>0</v>
      </c>
      <c r="U101" s="213" t="str">
        <f t="shared" si="8"/>
        <v>-</v>
      </c>
      <c r="V101" s="250" t="s">
        <v>280</v>
      </c>
      <c r="W101" s="317">
        <v>0.96</v>
      </c>
      <c r="X101" s="317">
        <f t="shared" si="6"/>
        <v>0</v>
      </c>
    </row>
    <row r="102" spans="1:24" s="198" customFormat="1" ht="37.25" customHeight="1">
      <c r="A102" s="216" t="s">
        <v>251</v>
      </c>
      <c r="B102" s="217" t="s">
        <v>281</v>
      </c>
      <c r="C102" s="217" t="s">
        <v>282</v>
      </c>
      <c r="D102" s="208">
        <v>1</v>
      </c>
      <c r="E102" s="232">
        <v>64</v>
      </c>
      <c r="F102" s="233"/>
      <c r="G102" s="234"/>
      <c r="H102" s="235"/>
      <c r="I102" s="236"/>
      <c r="J102" s="237"/>
      <c r="K102" s="238"/>
      <c r="L102" s="239"/>
      <c r="M102" s="240"/>
      <c r="N102" s="241"/>
      <c r="O102" s="242"/>
      <c r="P102" s="243"/>
      <c r="Q102" s="244"/>
      <c r="R102" s="245"/>
      <c r="S102" s="246">
        <f t="shared" si="7"/>
        <v>0</v>
      </c>
      <c r="T102" s="246">
        <f t="shared" si="9"/>
        <v>0</v>
      </c>
      <c r="U102" s="213" t="str">
        <f t="shared" si="8"/>
        <v>-</v>
      </c>
      <c r="V102" s="251" t="s">
        <v>135</v>
      </c>
      <c r="W102" s="317">
        <v>1.35</v>
      </c>
      <c r="X102" s="317">
        <f t="shared" si="6"/>
        <v>0</v>
      </c>
    </row>
    <row r="103" spans="1:24" s="198" customFormat="1" ht="37.25" customHeight="1">
      <c r="A103" s="216" t="s">
        <v>251</v>
      </c>
      <c r="B103" s="217" t="s">
        <v>283</v>
      </c>
      <c r="C103" s="217" t="s">
        <v>284</v>
      </c>
      <c r="D103" s="208">
        <v>2</v>
      </c>
      <c r="E103" s="232">
        <v>141</v>
      </c>
      <c r="F103" s="233"/>
      <c r="G103" s="234"/>
      <c r="H103" s="235"/>
      <c r="I103" s="236"/>
      <c r="J103" s="237"/>
      <c r="K103" s="238"/>
      <c r="L103" s="239"/>
      <c r="M103" s="240"/>
      <c r="N103" s="241"/>
      <c r="O103" s="242"/>
      <c r="P103" s="243"/>
      <c r="Q103" s="244"/>
      <c r="R103" s="245"/>
      <c r="S103" s="246">
        <f t="shared" si="7"/>
        <v>0</v>
      </c>
      <c r="T103" s="246">
        <f t="shared" si="9"/>
        <v>0</v>
      </c>
      <c r="U103" s="213" t="str">
        <f t="shared" si="8"/>
        <v>-</v>
      </c>
      <c r="V103" s="247" t="s">
        <v>285</v>
      </c>
      <c r="W103" s="317">
        <v>2.98</v>
      </c>
      <c r="X103" s="317">
        <f t="shared" si="6"/>
        <v>0</v>
      </c>
    </row>
    <row r="104" spans="1:24" s="198" customFormat="1" ht="37.25" customHeight="1">
      <c r="A104" s="216" t="s">
        <v>286</v>
      </c>
      <c r="B104" s="217" t="s">
        <v>287</v>
      </c>
      <c r="C104" s="217" t="s">
        <v>288</v>
      </c>
      <c r="D104" s="208">
        <v>5</v>
      </c>
      <c r="E104" s="232">
        <v>20</v>
      </c>
      <c r="F104" s="233"/>
      <c r="G104" s="234"/>
      <c r="H104" s="235"/>
      <c r="I104" s="236"/>
      <c r="J104" s="237"/>
      <c r="K104" s="238"/>
      <c r="L104" s="239"/>
      <c r="M104" s="240"/>
      <c r="N104" s="241"/>
      <c r="O104" s="242"/>
      <c r="P104" s="243"/>
      <c r="Q104" s="244"/>
      <c r="R104" s="245"/>
      <c r="S104" s="246">
        <f t="shared" si="7"/>
        <v>0</v>
      </c>
      <c r="T104" s="246">
        <f t="shared" si="9"/>
        <v>0</v>
      </c>
      <c r="U104" s="213" t="str">
        <f t="shared" si="8"/>
        <v>-</v>
      </c>
      <c r="V104" s="249" t="s">
        <v>155</v>
      </c>
      <c r="W104" s="317">
        <v>0.23</v>
      </c>
      <c r="X104" s="317">
        <f t="shared" si="6"/>
        <v>0</v>
      </c>
    </row>
    <row r="105" spans="1:24" s="198" customFormat="1" ht="37.25" customHeight="1">
      <c r="A105" s="216" t="s">
        <v>286</v>
      </c>
      <c r="B105" s="217" t="s">
        <v>289</v>
      </c>
      <c r="C105" s="217" t="s">
        <v>290</v>
      </c>
      <c r="D105" s="208">
        <v>5</v>
      </c>
      <c r="E105" s="232">
        <v>17</v>
      </c>
      <c r="F105" s="233"/>
      <c r="G105" s="234"/>
      <c r="H105" s="235"/>
      <c r="I105" s="236"/>
      <c r="J105" s="237"/>
      <c r="K105" s="238"/>
      <c r="L105" s="239"/>
      <c r="M105" s="240"/>
      <c r="N105" s="241"/>
      <c r="O105" s="242"/>
      <c r="P105" s="243"/>
      <c r="Q105" s="244"/>
      <c r="R105" s="245"/>
      <c r="S105" s="246">
        <f t="shared" si="7"/>
        <v>0</v>
      </c>
      <c r="T105" s="246">
        <f t="shared" si="9"/>
        <v>0</v>
      </c>
      <c r="U105" s="213" t="str">
        <f t="shared" si="8"/>
        <v>-</v>
      </c>
      <c r="V105" s="249" t="s">
        <v>155</v>
      </c>
      <c r="W105" s="317">
        <v>0.17</v>
      </c>
      <c r="X105" s="317">
        <f t="shared" si="6"/>
        <v>0</v>
      </c>
    </row>
    <row r="106" spans="1:24" s="198" customFormat="1" ht="37.25" customHeight="1">
      <c r="A106" s="216" t="s">
        <v>286</v>
      </c>
      <c r="B106" s="217" t="s">
        <v>291</v>
      </c>
      <c r="C106" s="217" t="s">
        <v>292</v>
      </c>
      <c r="D106" s="208">
        <v>5</v>
      </c>
      <c r="E106" s="232">
        <v>30</v>
      </c>
      <c r="F106" s="233"/>
      <c r="G106" s="234"/>
      <c r="H106" s="235"/>
      <c r="I106" s="236"/>
      <c r="J106" s="237"/>
      <c r="K106" s="238"/>
      <c r="L106" s="239"/>
      <c r="M106" s="240"/>
      <c r="N106" s="241"/>
      <c r="O106" s="242"/>
      <c r="P106" s="243"/>
      <c r="Q106" s="244"/>
      <c r="R106" s="245"/>
      <c r="S106" s="246">
        <f t="shared" si="7"/>
        <v>0</v>
      </c>
      <c r="T106" s="246">
        <f t="shared" si="9"/>
        <v>0</v>
      </c>
      <c r="U106" s="213" t="str">
        <f t="shared" si="8"/>
        <v>-</v>
      </c>
      <c r="V106" s="249" t="s">
        <v>155</v>
      </c>
      <c r="W106" s="317">
        <v>0.5</v>
      </c>
      <c r="X106" s="317">
        <f t="shared" si="6"/>
        <v>0</v>
      </c>
    </row>
    <row r="107" spans="1:24" s="198" customFormat="1" ht="37.25" customHeight="1">
      <c r="A107" s="216" t="s">
        <v>286</v>
      </c>
      <c r="B107" s="217" t="s">
        <v>293</v>
      </c>
      <c r="C107" s="217" t="s">
        <v>294</v>
      </c>
      <c r="D107" s="208">
        <v>6</v>
      </c>
      <c r="E107" s="232">
        <v>27</v>
      </c>
      <c r="F107" s="233"/>
      <c r="G107" s="234"/>
      <c r="H107" s="235"/>
      <c r="I107" s="236"/>
      <c r="J107" s="237"/>
      <c r="K107" s="238"/>
      <c r="L107" s="239"/>
      <c r="M107" s="240"/>
      <c r="N107" s="241"/>
      <c r="O107" s="242"/>
      <c r="P107" s="243"/>
      <c r="Q107" s="244"/>
      <c r="R107" s="245"/>
      <c r="S107" s="246">
        <f t="shared" si="7"/>
        <v>0</v>
      </c>
      <c r="T107" s="246">
        <f t="shared" si="9"/>
        <v>0</v>
      </c>
      <c r="U107" s="213" t="str">
        <f t="shared" si="8"/>
        <v>-</v>
      </c>
      <c r="V107" s="249" t="s">
        <v>155</v>
      </c>
      <c r="W107" s="317">
        <v>0.35</v>
      </c>
      <c r="X107" s="317">
        <f t="shared" si="6"/>
        <v>0</v>
      </c>
    </row>
    <row r="108" spans="1:24" s="198" customFormat="1" ht="37.25" customHeight="1">
      <c r="A108" s="216" t="s">
        <v>286</v>
      </c>
      <c r="B108" s="217" t="s">
        <v>295</v>
      </c>
      <c r="C108" s="217" t="s">
        <v>296</v>
      </c>
      <c r="D108" s="208">
        <v>10</v>
      </c>
      <c r="E108" s="232">
        <v>50</v>
      </c>
      <c r="F108" s="233"/>
      <c r="G108" s="234"/>
      <c r="H108" s="235"/>
      <c r="I108" s="236"/>
      <c r="J108" s="237"/>
      <c r="K108" s="238"/>
      <c r="L108" s="239"/>
      <c r="M108" s="240"/>
      <c r="N108" s="241"/>
      <c r="O108" s="242"/>
      <c r="P108" s="243"/>
      <c r="Q108" s="244"/>
      <c r="R108" s="245"/>
      <c r="S108" s="246">
        <f t="shared" si="7"/>
        <v>0</v>
      </c>
      <c r="T108" s="246">
        <f t="shared" si="9"/>
        <v>0</v>
      </c>
      <c r="U108" s="213" t="str">
        <f t="shared" si="8"/>
        <v>-</v>
      </c>
      <c r="V108" s="247" t="s">
        <v>297</v>
      </c>
      <c r="W108" s="317">
        <v>0.5</v>
      </c>
      <c r="X108" s="317">
        <f t="shared" si="6"/>
        <v>0</v>
      </c>
    </row>
    <row r="109" spans="1:24" s="198" customFormat="1" ht="37.25" customHeight="1">
      <c r="A109" s="216" t="s">
        <v>286</v>
      </c>
      <c r="B109" s="217" t="s">
        <v>298</v>
      </c>
      <c r="C109" s="217" t="s">
        <v>299</v>
      </c>
      <c r="D109" s="208">
        <v>11</v>
      </c>
      <c r="E109" s="232">
        <v>60</v>
      </c>
      <c r="F109" s="233"/>
      <c r="G109" s="234"/>
      <c r="H109" s="235"/>
      <c r="I109" s="236"/>
      <c r="J109" s="237"/>
      <c r="K109" s="238"/>
      <c r="L109" s="239"/>
      <c r="M109" s="240"/>
      <c r="N109" s="241"/>
      <c r="O109" s="242"/>
      <c r="P109" s="243"/>
      <c r="Q109" s="244"/>
      <c r="R109" s="245"/>
      <c r="S109" s="246">
        <f t="shared" si="7"/>
        <v>0</v>
      </c>
      <c r="T109" s="246">
        <f t="shared" si="9"/>
        <v>0</v>
      </c>
      <c r="U109" s="213" t="str">
        <f t="shared" si="8"/>
        <v>-</v>
      </c>
      <c r="V109" s="247" t="s">
        <v>300</v>
      </c>
      <c r="W109" s="317">
        <v>0.79</v>
      </c>
      <c r="X109" s="317">
        <f t="shared" si="6"/>
        <v>0</v>
      </c>
    </row>
    <row r="110" spans="1:24" s="198" customFormat="1" ht="37.25" customHeight="1">
      <c r="A110" s="216" t="s">
        <v>286</v>
      </c>
      <c r="B110" s="217" t="s">
        <v>301</v>
      </c>
      <c r="C110" s="217" t="s">
        <v>302</v>
      </c>
      <c r="D110" s="208">
        <v>5</v>
      </c>
      <c r="E110" s="232">
        <v>34</v>
      </c>
      <c r="F110" s="233"/>
      <c r="G110" s="234"/>
      <c r="H110" s="235"/>
      <c r="I110" s="236"/>
      <c r="J110" s="237"/>
      <c r="K110" s="238"/>
      <c r="L110" s="239"/>
      <c r="M110" s="240"/>
      <c r="N110" s="241"/>
      <c r="O110" s="242"/>
      <c r="P110" s="243"/>
      <c r="Q110" s="244"/>
      <c r="R110" s="245"/>
      <c r="S110" s="246">
        <f t="shared" si="7"/>
        <v>0</v>
      </c>
      <c r="T110" s="246">
        <f t="shared" si="9"/>
        <v>0</v>
      </c>
      <c r="U110" s="213" t="str">
        <f t="shared" si="8"/>
        <v>-</v>
      </c>
      <c r="V110" s="247" t="s">
        <v>303</v>
      </c>
      <c r="W110" s="317">
        <v>0.5</v>
      </c>
      <c r="X110" s="317">
        <f t="shared" si="6"/>
        <v>0</v>
      </c>
    </row>
    <row r="111" spans="1:24" s="198" customFormat="1" ht="37.25" customHeight="1">
      <c r="A111" s="216" t="s">
        <v>286</v>
      </c>
      <c r="B111" s="217" t="s">
        <v>304</v>
      </c>
      <c r="C111" s="217" t="s">
        <v>305</v>
      </c>
      <c r="D111" s="208">
        <v>5</v>
      </c>
      <c r="E111" s="232">
        <v>42</v>
      </c>
      <c r="F111" s="233"/>
      <c r="G111" s="234"/>
      <c r="H111" s="235"/>
      <c r="I111" s="236"/>
      <c r="J111" s="237"/>
      <c r="K111" s="238"/>
      <c r="L111" s="239"/>
      <c r="M111" s="240"/>
      <c r="N111" s="241"/>
      <c r="O111" s="242"/>
      <c r="P111" s="243"/>
      <c r="Q111" s="244"/>
      <c r="R111" s="245"/>
      <c r="S111" s="246">
        <f t="shared" si="7"/>
        <v>0</v>
      </c>
      <c r="T111" s="246">
        <f t="shared" si="9"/>
        <v>0</v>
      </c>
      <c r="U111" s="213" t="str">
        <f t="shared" si="8"/>
        <v>-</v>
      </c>
      <c r="V111" s="247" t="s">
        <v>84</v>
      </c>
      <c r="W111" s="317">
        <v>0.52</v>
      </c>
      <c r="X111" s="317">
        <f t="shared" si="6"/>
        <v>0</v>
      </c>
    </row>
    <row r="112" spans="1:24" s="198" customFormat="1" ht="37.25" customHeight="1">
      <c r="A112" s="216" t="s">
        <v>286</v>
      </c>
      <c r="B112" s="217" t="s">
        <v>306</v>
      </c>
      <c r="C112" s="217" t="s">
        <v>307</v>
      </c>
      <c r="D112" s="208">
        <v>5</v>
      </c>
      <c r="E112" s="232">
        <v>34</v>
      </c>
      <c r="F112" s="233"/>
      <c r="G112" s="234"/>
      <c r="H112" s="235"/>
      <c r="I112" s="236"/>
      <c r="J112" s="237"/>
      <c r="K112" s="238"/>
      <c r="L112" s="239"/>
      <c r="M112" s="240"/>
      <c r="N112" s="241"/>
      <c r="O112" s="242"/>
      <c r="P112" s="243"/>
      <c r="Q112" s="244"/>
      <c r="R112" s="245"/>
      <c r="S112" s="246">
        <f t="shared" si="7"/>
        <v>0</v>
      </c>
      <c r="T112" s="246">
        <f t="shared" si="9"/>
        <v>0</v>
      </c>
      <c r="U112" s="213" t="str">
        <f t="shared" si="8"/>
        <v>-</v>
      </c>
      <c r="V112" s="247" t="s">
        <v>84</v>
      </c>
      <c r="W112" s="317">
        <v>0.51</v>
      </c>
      <c r="X112" s="317">
        <f t="shared" si="6"/>
        <v>0</v>
      </c>
    </row>
    <row r="113" spans="1:24" s="198" customFormat="1" ht="37.25" customHeight="1">
      <c r="A113" s="216" t="s">
        <v>286</v>
      </c>
      <c r="B113" s="217" t="s">
        <v>308</v>
      </c>
      <c r="C113" s="217" t="s">
        <v>309</v>
      </c>
      <c r="D113" s="208">
        <v>5</v>
      </c>
      <c r="E113" s="232">
        <v>39</v>
      </c>
      <c r="F113" s="233"/>
      <c r="G113" s="234"/>
      <c r="H113" s="235"/>
      <c r="I113" s="236"/>
      <c r="J113" s="237"/>
      <c r="K113" s="238"/>
      <c r="L113" s="239"/>
      <c r="M113" s="240"/>
      <c r="N113" s="241"/>
      <c r="O113" s="242"/>
      <c r="P113" s="243"/>
      <c r="Q113" s="244"/>
      <c r="R113" s="245"/>
      <c r="S113" s="246">
        <f t="shared" si="7"/>
        <v>0</v>
      </c>
      <c r="T113" s="246">
        <f t="shared" si="9"/>
        <v>0</v>
      </c>
      <c r="U113" s="213" t="str">
        <f t="shared" si="8"/>
        <v>-</v>
      </c>
      <c r="V113" s="247" t="s">
        <v>310</v>
      </c>
      <c r="W113" s="317">
        <v>0.67</v>
      </c>
      <c r="X113" s="317">
        <f t="shared" si="6"/>
        <v>0</v>
      </c>
    </row>
    <row r="114" spans="1:24" s="198" customFormat="1" ht="37.25" customHeight="1">
      <c r="A114" s="216" t="s">
        <v>286</v>
      </c>
      <c r="B114" s="217" t="s">
        <v>311</v>
      </c>
      <c r="C114" s="217" t="s">
        <v>312</v>
      </c>
      <c r="D114" s="208">
        <v>5</v>
      </c>
      <c r="E114" s="232">
        <v>52</v>
      </c>
      <c r="F114" s="233"/>
      <c r="G114" s="234"/>
      <c r="H114" s="235"/>
      <c r="I114" s="236"/>
      <c r="J114" s="237"/>
      <c r="K114" s="238"/>
      <c r="L114" s="239"/>
      <c r="M114" s="240"/>
      <c r="N114" s="241"/>
      <c r="O114" s="242"/>
      <c r="P114" s="243"/>
      <c r="Q114" s="244"/>
      <c r="R114" s="245"/>
      <c r="S114" s="246">
        <f t="shared" si="7"/>
        <v>0</v>
      </c>
      <c r="T114" s="246">
        <f t="shared" si="9"/>
        <v>0</v>
      </c>
      <c r="U114" s="213" t="str">
        <f t="shared" si="8"/>
        <v>-</v>
      </c>
      <c r="V114" s="247" t="s">
        <v>313</v>
      </c>
      <c r="W114" s="317">
        <v>0.96</v>
      </c>
      <c r="X114" s="317">
        <f t="shared" si="6"/>
        <v>0</v>
      </c>
    </row>
    <row r="115" spans="1:24" s="198" customFormat="1" ht="37.25" customHeight="1">
      <c r="A115" s="216" t="s">
        <v>286</v>
      </c>
      <c r="B115" s="217" t="s">
        <v>314</v>
      </c>
      <c r="C115" s="217" t="s">
        <v>315</v>
      </c>
      <c r="D115" s="208">
        <v>5</v>
      </c>
      <c r="E115" s="232">
        <v>67</v>
      </c>
      <c r="F115" s="233"/>
      <c r="G115" s="234"/>
      <c r="H115" s="235"/>
      <c r="I115" s="236"/>
      <c r="J115" s="237"/>
      <c r="K115" s="238"/>
      <c r="L115" s="239"/>
      <c r="M115" s="240"/>
      <c r="N115" s="241"/>
      <c r="O115" s="242"/>
      <c r="P115" s="243"/>
      <c r="Q115" s="244"/>
      <c r="R115" s="245"/>
      <c r="S115" s="246">
        <f t="shared" si="7"/>
        <v>0</v>
      </c>
      <c r="T115" s="246">
        <f t="shared" si="9"/>
        <v>0</v>
      </c>
      <c r="U115" s="213" t="str">
        <f t="shared" si="8"/>
        <v>-</v>
      </c>
      <c r="V115" s="247" t="s">
        <v>316</v>
      </c>
      <c r="W115" s="317">
        <v>1.32</v>
      </c>
      <c r="X115" s="317">
        <f t="shared" si="6"/>
        <v>0</v>
      </c>
    </row>
    <row r="116" spans="1:24" s="198" customFormat="1" ht="37.25" customHeight="1">
      <c r="A116" s="216" t="s">
        <v>286</v>
      </c>
      <c r="B116" s="217" t="s">
        <v>317</v>
      </c>
      <c r="C116" s="217" t="s">
        <v>318</v>
      </c>
      <c r="D116" s="208">
        <v>3</v>
      </c>
      <c r="E116" s="232">
        <v>49</v>
      </c>
      <c r="F116" s="233"/>
      <c r="G116" s="234"/>
      <c r="H116" s="235"/>
      <c r="I116" s="236"/>
      <c r="J116" s="237"/>
      <c r="K116" s="238"/>
      <c r="L116" s="239"/>
      <c r="M116" s="240"/>
      <c r="N116" s="241"/>
      <c r="O116" s="242"/>
      <c r="P116" s="243"/>
      <c r="Q116" s="244"/>
      <c r="R116" s="245"/>
      <c r="S116" s="246">
        <f t="shared" si="7"/>
        <v>0</v>
      </c>
      <c r="T116" s="246">
        <f t="shared" si="9"/>
        <v>0</v>
      </c>
      <c r="U116" s="213" t="str">
        <f t="shared" si="8"/>
        <v>-</v>
      </c>
      <c r="V116" s="247" t="s">
        <v>319</v>
      </c>
      <c r="W116" s="317">
        <v>1.08</v>
      </c>
      <c r="X116" s="317">
        <f t="shared" si="6"/>
        <v>0</v>
      </c>
    </row>
    <row r="117" spans="1:24" s="198" customFormat="1" ht="37.25" customHeight="1">
      <c r="A117" s="216" t="s">
        <v>286</v>
      </c>
      <c r="B117" s="217" t="s">
        <v>320</v>
      </c>
      <c r="C117" s="217" t="s">
        <v>321</v>
      </c>
      <c r="D117" s="208">
        <v>3</v>
      </c>
      <c r="E117" s="232">
        <v>84</v>
      </c>
      <c r="F117" s="233"/>
      <c r="G117" s="234"/>
      <c r="H117" s="235"/>
      <c r="I117" s="236"/>
      <c r="J117" s="237"/>
      <c r="K117" s="238"/>
      <c r="L117" s="239"/>
      <c r="M117" s="240"/>
      <c r="N117" s="241"/>
      <c r="O117" s="242"/>
      <c r="P117" s="243"/>
      <c r="Q117" s="244"/>
      <c r="R117" s="245"/>
      <c r="S117" s="246">
        <f t="shared" si="7"/>
        <v>0</v>
      </c>
      <c r="T117" s="246">
        <f t="shared" si="9"/>
        <v>0</v>
      </c>
      <c r="U117" s="213" t="str">
        <f t="shared" si="8"/>
        <v>-</v>
      </c>
      <c r="V117" s="247" t="s">
        <v>322</v>
      </c>
      <c r="W117" s="317">
        <v>2.13</v>
      </c>
      <c r="X117" s="317">
        <f t="shared" si="6"/>
        <v>0</v>
      </c>
    </row>
    <row r="118" spans="1:24" s="198" customFormat="1" ht="37.25" customHeight="1">
      <c r="A118" s="216" t="s">
        <v>286</v>
      </c>
      <c r="B118" s="217" t="s">
        <v>323</v>
      </c>
      <c r="C118" s="217" t="s">
        <v>324</v>
      </c>
      <c r="D118" s="208">
        <v>5</v>
      </c>
      <c r="E118" s="232">
        <v>96</v>
      </c>
      <c r="F118" s="233"/>
      <c r="G118" s="234"/>
      <c r="H118" s="235"/>
      <c r="I118" s="236"/>
      <c r="J118" s="237"/>
      <c r="K118" s="238"/>
      <c r="L118" s="239"/>
      <c r="M118" s="240"/>
      <c r="N118" s="241"/>
      <c r="O118" s="242"/>
      <c r="P118" s="243"/>
      <c r="Q118" s="244"/>
      <c r="R118" s="245"/>
      <c r="S118" s="246">
        <f t="shared" si="7"/>
        <v>0</v>
      </c>
      <c r="T118" s="246">
        <f t="shared" si="9"/>
        <v>0</v>
      </c>
      <c r="U118" s="213" t="str">
        <f t="shared" si="8"/>
        <v>-</v>
      </c>
      <c r="V118" s="247" t="s">
        <v>303</v>
      </c>
      <c r="W118" s="317">
        <v>2.04</v>
      </c>
      <c r="X118" s="317">
        <f t="shared" si="6"/>
        <v>0</v>
      </c>
    </row>
    <row r="119" spans="1:24" s="198" customFormat="1" ht="37.25" customHeight="1">
      <c r="A119" s="216" t="s">
        <v>286</v>
      </c>
      <c r="B119" s="217" t="s">
        <v>325</v>
      </c>
      <c r="C119" s="217" t="s">
        <v>326</v>
      </c>
      <c r="D119" s="208">
        <v>2</v>
      </c>
      <c r="E119" s="232">
        <v>73</v>
      </c>
      <c r="F119" s="233"/>
      <c r="G119" s="234"/>
      <c r="H119" s="235"/>
      <c r="I119" s="236"/>
      <c r="J119" s="237"/>
      <c r="K119" s="238"/>
      <c r="L119" s="239"/>
      <c r="M119" s="240"/>
      <c r="N119" s="241"/>
      <c r="O119" s="242"/>
      <c r="P119" s="243"/>
      <c r="Q119" s="244"/>
      <c r="R119" s="245"/>
      <c r="S119" s="246">
        <f t="shared" si="7"/>
        <v>0</v>
      </c>
      <c r="T119" s="246">
        <f t="shared" si="9"/>
        <v>0</v>
      </c>
      <c r="U119" s="213" t="str">
        <f t="shared" si="8"/>
        <v>-</v>
      </c>
      <c r="V119" s="247" t="s">
        <v>327</v>
      </c>
      <c r="W119" s="317">
        <v>1.28</v>
      </c>
      <c r="X119" s="317">
        <f t="shared" si="6"/>
        <v>0</v>
      </c>
    </row>
    <row r="120" spans="1:24" s="198" customFormat="1" ht="37.25" customHeight="1">
      <c r="A120" s="216" t="s">
        <v>286</v>
      </c>
      <c r="B120" s="217" t="s">
        <v>328</v>
      </c>
      <c r="C120" s="217" t="s">
        <v>329</v>
      </c>
      <c r="D120" s="208">
        <v>2</v>
      </c>
      <c r="E120" s="232">
        <v>96</v>
      </c>
      <c r="F120" s="233"/>
      <c r="G120" s="234"/>
      <c r="H120" s="235"/>
      <c r="I120" s="236"/>
      <c r="J120" s="237"/>
      <c r="K120" s="238"/>
      <c r="L120" s="239"/>
      <c r="M120" s="240"/>
      <c r="N120" s="241"/>
      <c r="O120" s="242"/>
      <c r="P120" s="243"/>
      <c r="Q120" s="244"/>
      <c r="R120" s="245"/>
      <c r="S120" s="246">
        <f t="shared" si="7"/>
        <v>0</v>
      </c>
      <c r="T120" s="246">
        <f t="shared" si="9"/>
        <v>0</v>
      </c>
      <c r="U120" s="213" t="str">
        <f t="shared" si="8"/>
        <v>-</v>
      </c>
      <c r="V120" s="247" t="s">
        <v>330</v>
      </c>
      <c r="W120" s="317">
        <v>1.8</v>
      </c>
      <c r="X120" s="317">
        <f t="shared" si="6"/>
        <v>0</v>
      </c>
    </row>
    <row r="121" spans="1:24" s="198" customFormat="1" ht="37.25" customHeight="1">
      <c r="A121" s="216" t="s">
        <v>286</v>
      </c>
      <c r="B121" s="217" t="s">
        <v>331</v>
      </c>
      <c r="C121" s="217" t="s">
        <v>332</v>
      </c>
      <c r="D121" s="208">
        <v>2</v>
      </c>
      <c r="E121" s="232">
        <v>117</v>
      </c>
      <c r="F121" s="233"/>
      <c r="G121" s="234"/>
      <c r="H121" s="235"/>
      <c r="I121" s="236"/>
      <c r="J121" s="237"/>
      <c r="K121" s="238"/>
      <c r="L121" s="239"/>
      <c r="M121" s="240"/>
      <c r="N121" s="241"/>
      <c r="O121" s="242"/>
      <c r="P121" s="243"/>
      <c r="Q121" s="244"/>
      <c r="R121" s="245"/>
      <c r="S121" s="246">
        <f t="shared" si="7"/>
        <v>0</v>
      </c>
      <c r="T121" s="246">
        <f t="shared" si="9"/>
        <v>0</v>
      </c>
      <c r="U121" s="213" t="str">
        <f t="shared" si="8"/>
        <v>-</v>
      </c>
      <c r="V121" s="247" t="s">
        <v>333</v>
      </c>
      <c r="W121" s="317">
        <v>2.17</v>
      </c>
      <c r="X121" s="317">
        <f t="shared" si="6"/>
        <v>0</v>
      </c>
    </row>
    <row r="122" spans="1:24" s="198" customFormat="1" ht="37.25" customHeight="1">
      <c r="A122" s="216" t="s">
        <v>286</v>
      </c>
      <c r="B122" s="217" t="s">
        <v>334</v>
      </c>
      <c r="C122" s="217" t="s">
        <v>335</v>
      </c>
      <c r="D122" s="208">
        <v>1</v>
      </c>
      <c r="E122" s="232">
        <v>70</v>
      </c>
      <c r="F122" s="233"/>
      <c r="G122" s="234"/>
      <c r="H122" s="235"/>
      <c r="I122" s="236"/>
      <c r="J122" s="237"/>
      <c r="K122" s="238"/>
      <c r="L122" s="239"/>
      <c r="M122" s="240"/>
      <c r="N122" s="241"/>
      <c r="O122" s="242"/>
      <c r="P122" s="243"/>
      <c r="Q122" s="244"/>
      <c r="R122" s="245"/>
      <c r="S122" s="246">
        <f t="shared" si="7"/>
        <v>0</v>
      </c>
      <c r="T122" s="246">
        <f t="shared" si="9"/>
        <v>0</v>
      </c>
      <c r="U122" s="213" t="str">
        <f t="shared" si="8"/>
        <v>-</v>
      </c>
      <c r="V122" s="247" t="s">
        <v>129</v>
      </c>
      <c r="W122" s="317">
        <v>1.45</v>
      </c>
      <c r="X122" s="317">
        <f t="shared" si="6"/>
        <v>0</v>
      </c>
    </row>
    <row r="123" spans="1:24" s="198" customFormat="1" ht="37.25" customHeight="1">
      <c r="A123" s="216" t="s">
        <v>286</v>
      </c>
      <c r="B123" s="217" t="s">
        <v>336</v>
      </c>
      <c r="C123" s="217" t="s">
        <v>337</v>
      </c>
      <c r="D123" s="208">
        <v>1</v>
      </c>
      <c r="E123" s="232">
        <v>114</v>
      </c>
      <c r="F123" s="233"/>
      <c r="G123" s="234"/>
      <c r="H123" s="235"/>
      <c r="I123" s="236"/>
      <c r="J123" s="237"/>
      <c r="K123" s="238"/>
      <c r="L123" s="239"/>
      <c r="M123" s="240"/>
      <c r="N123" s="241"/>
      <c r="O123" s="242"/>
      <c r="P123" s="243"/>
      <c r="Q123" s="244"/>
      <c r="R123" s="245"/>
      <c r="S123" s="246">
        <f t="shared" si="7"/>
        <v>0</v>
      </c>
      <c r="T123" s="246">
        <f t="shared" si="9"/>
        <v>0</v>
      </c>
      <c r="U123" s="213" t="str">
        <f t="shared" si="8"/>
        <v>-</v>
      </c>
      <c r="V123" s="247" t="s">
        <v>407</v>
      </c>
      <c r="W123" s="317">
        <v>2.3199999999999998</v>
      </c>
      <c r="X123" s="317">
        <f t="shared" ref="X123:X186" si="10">W123*S123</f>
        <v>0</v>
      </c>
    </row>
    <row r="124" spans="1:24" s="198" customFormat="1" ht="37.25" customHeight="1">
      <c r="A124" s="216" t="s">
        <v>286</v>
      </c>
      <c r="B124" s="217" t="s">
        <v>338</v>
      </c>
      <c r="C124" s="217" t="s">
        <v>339</v>
      </c>
      <c r="D124" s="208">
        <v>1</v>
      </c>
      <c r="E124" s="232">
        <v>131</v>
      </c>
      <c r="F124" s="233"/>
      <c r="G124" s="234"/>
      <c r="H124" s="235"/>
      <c r="I124" s="236"/>
      <c r="J124" s="237"/>
      <c r="K124" s="238"/>
      <c r="L124" s="239"/>
      <c r="M124" s="240"/>
      <c r="N124" s="241"/>
      <c r="O124" s="242"/>
      <c r="P124" s="243"/>
      <c r="Q124" s="244"/>
      <c r="R124" s="245"/>
      <c r="S124" s="246">
        <f t="shared" si="7"/>
        <v>0</v>
      </c>
      <c r="T124" s="246">
        <f t="shared" si="9"/>
        <v>0</v>
      </c>
      <c r="U124" s="213" t="str">
        <f t="shared" si="8"/>
        <v>-</v>
      </c>
      <c r="V124" s="247" t="s">
        <v>280</v>
      </c>
      <c r="W124" s="317">
        <v>2.73</v>
      </c>
      <c r="X124" s="317">
        <f t="shared" si="10"/>
        <v>0</v>
      </c>
    </row>
    <row r="125" spans="1:24" s="198" customFormat="1" ht="37.25" customHeight="1">
      <c r="A125" s="216" t="s">
        <v>340</v>
      </c>
      <c r="B125" s="217" t="s">
        <v>341</v>
      </c>
      <c r="C125" s="217" t="s">
        <v>342</v>
      </c>
      <c r="D125" s="208">
        <v>11</v>
      </c>
      <c r="E125" s="232">
        <v>41</v>
      </c>
      <c r="F125" s="233"/>
      <c r="G125" s="234"/>
      <c r="H125" s="235"/>
      <c r="I125" s="236"/>
      <c r="J125" s="237"/>
      <c r="K125" s="238"/>
      <c r="L125" s="239"/>
      <c r="M125" s="240"/>
      <c r="N125" s="241"/>
      <c r="O125" s="242"/>
      <c r="P125" s="243"/>
      <c r="Q125" s="244"/>
      <c r="R125" s="245"/>
      <c r="S125" s="246">
        <f t="shared" si="7"/>
        <v>0</v>
      </c>
      <c r="T125" s="246">
        <f t="shared" si="9"/>
        <v>0</v>
      </c>
      <c r="U125" s="213" t="str">
        <f t="shared" si="8"/>
        <v>-</v>
      </c>
      <c r="V125" s="247" t="s">
        <v>343</v>
      </c>
      <c r="W125" s="317">
        <v>0.37</v>
      </c>
      <c r="X125" s="317">
        <f t="shared" si="10"/>
        <v>0</v>
      </c>
    </row>
    <row r="126" spans="1:24" s="198" customFormat="1" ht="37.25" customHeight="1">
      <c r="A126" s="216" t="s">
        <v>340</v>
      </c>
      <c r="B126" s="217" t="s">
        <v>344</v>
      </c>
      <c r="C126" s="217" t="s">
        <v>345</v>
      </c>
      <c r="D126" s="208">
        <v>5</v>
      </c>
      <c r="E126" s="232">
        <v>25</v>
      </c>
      <c r="F126" s="233"/>
      <c r="G126" s="234"/>
      <c r="H126" s="235"/>
      <c r="I126" s="236"/>
      <c r="J126" s="237"/>
      <c r="K126" s="238"/>
      <c r="L126" s="239"/>
      <c r="M126" s="240"/>
      <c r="N126" s="241"/>
      <c r="O126" s="242"/>
      <c r="P126" s="243"/>
      <c r="Q126" s="244"/>
      <c r="R126" s="245"/>
      <c r="S126" s="246">
        <f t="shared" si="7"/>
        <v>0</v>
      </c>
      <c r="T126" s="246">
        <f t="shared" si="9"/>
        <v>0</v>
      </c>
      <c r="U126" s="213" t="str">
        <f t="shared" si="8"/>
        <v>-</v>
      </c>
      <c r="V126" s="247" t="s">
        <v>346</v>
      </c>
      <c r="W126" s="317">
        <v>0.28999999999999998</v>
      </c>
      <c r="X126" s="317">
        <f t="shared" si="10"/>
        <v>0</v>
      </c>
    </row>
    <row r="127" spans="1:24" s="198" customFormat="1" ht="37.25" customHeight="1">
      <c r="A127" s="216" t="s">
        <v>340</v>
      </c>
      <c r="B127" s="217" t="s">
        <v>347</v>
      </c>
      <c r="C127" s="217" t="s">
        <v>348</v>
      </c>
      <c r="D127" s="208">
        <v>10</v>
      </c>
      <c r="E127" s="232">
        <v>50</v>
      </c>
      <c r="F127" s="233"/>
      <c r="G127" s="234"/>
      <c r="H127" s="235"/>
      <c r="I127" s="236"/>
      <c r="J127" s="237"/>
      <c r="K127" s="238"/>
      <c r="L127" s="239"/>
      <c r="M127" s="240"/>
      <c r="N127" s="241"/>
      <c r="O127" s="242"/>
      <c r="P127" s="243"/>
      <c r="Q127" s="244"/>
      <c r="R127" s="245"/>
      <c r="S127" s="246">
        <f t="shared" si="7"/>
        <v>0</v>
      </c>
      <c r="T127" s="246">
        <f t="shared" si="9"/>
        <v>0</v>
      </c>
      <c r="U127" s="213" t="str">
        <f t="shared" si="8"/>
        <v>-</v>
      </c>
      <c r="V127" s="247" t="s">
        <v>349</v>
      </c>
      <c r="W127" s="317">
        <v>0.59</v>
      </c>
      <c r="X127" s="317">
        <f t="shared" si="10"/>
        <v>0</v>
      </c>
    </row>
    <row r="128" spans="1:24" s="198" customFormat="1" ht="37.25" customHeight="1">
      <c r="A128" s="216" t="s">
        <v>340</v>
      </c>
      <c r="B128" s="217" t="s">
        <v>350</v>
      </c>
      <c r="C128" s="217" t="s">
        <v>351</v>
      </c>
      <c r="D128" s="208">
        <v>10</v>
      </c>
      <c r="E128" s="232">
        <v>54</v>
      </c>
      <c r="F128" s="233"/>
      <c r="G128" s="234"/>
      <c r="H128" s="235"/>
      <c r="I128" s="236"/>
      <c r="J128" s="237"/>
      <c r="K128" s="238"/>
      <c r="L128" s="239"/>
      <c r="M128" s="240"/>
      <c r="N128" s="241"/>
      <c r="O128" s="242"/>
      <c r="P128" s="243"/>
      <c r="Q128" s="244"/>
      <c r="R128" s="245"/>
      <c r="S128" s="246">
        <f t="shared" si="7"/>
        <v>0</v>
      </c>
      <c r="T128" s="246">
        <f t="shared" si="9"/>
        <v>0</v>
      </c>
      <c r="U128" s="213" t="str">
        <f t="shared" si="8"/>
        <v>-</v>
      </c>
      <c r="V128" s="247" t="s">
        <v>349</v>
      </c>
      <c r="W128" s="317">
        <v>0.72</v>
      </c>
      <c r="X128" s="317">
        <f t="shared" si="10"/>
        <v>0</v>
      </c>
    </row>
    <row r="129" spans="1:24" s="198" customFormat="1" ht="37.25" customHeight="1">
      <c r="A129" s="216" t="s">
        <v>340</v>
      </c>
      <c r="B129" s="217" t="s">
        <v>352</v>
      </c>
      <c r="C129" s="217" t="s">
        <v>353</v>
      </c>
      <c r="D129" s="208">
        <v>5</v>
      </c>
      <c r="E129" s="232">
        <v>29</v>
      </c>
      <c r="F129" s="233"/>
      <c r="G129" s="234"/>
      <c r="H129" s="235"/>
      <c r="I129" s="236"/>
      <c r="J129" s="237"/>
      <c r="K129" s="238"/>
      <c r="L129" s="239"/>
      <c r="M129" s="240"/>
      <c r="N129" s="241"/>
      <c r="O129" s="242"/>
      <c r="P129" s="243"/>
      <c r="Q129" s="244"/>
      <c r="R129" s="245"/>
      <c r="S129" s="246">
        <f t="shared" si="7"/>
        <v>0</v>
      </c>
      <c r="T129" s="246">
        <f t="shared" si="9"/>
        <v>0</v>
      </c>
      <c r="U129" s="213" t="str">
        <f t="shared" si="8"/>
        <v>-</v>
      </c>
      <c r="V129" s="247" t="s">
        <v>84</v>
      </c>
      <c r="W129" s="317">
        <v>0.33</v>
      </c>
      <c r="X129" s="317">
        <f t="shared" si="10"/>
        <v>0</v>
      </c>
    </row>
    <row r="130" spans="1:24" s="198" customFormat="1" ht="37.25" customHeight="1">
      <c r="A130" s="216" t="s">
        <v>340</v>
      </c>
      <c r="B130" s="217" t="s">
        <v>354</v>
      </c>
      <c r="C130" s="217" t="s">
        <v>355</v>
      </c>
      <c r="D130" s="208">
        <v>10</v>
      </c>
      <c r="E130" s="232">
        <v>66</v>
      </c>
      <c r="F130" s="233"/>
      <c r="G130" s="234"/>
      <c r="H130" s="235"/>
      <c r="I130" s="236"/>
      <c r="J130" s="237"/>
      <c r="K130" s="238"/>
      <c r="L130" s="239"/>
      <c r="M130" s="240"/>
      <c r="N130" s="241"/>
      <c r="O130" s="242"/>
      <c r="P130" s="243"/>
      <c r="Q130" s="244"/>
      <c r="R130" s="245"/>
      <c r="S130" s="246">
        <f t="shared" si="7"/>
        <v>0</v>
      </c>
      <c r="T130" s="246">
        <f t="shared" si="9"/>
        <v>0</v>
      </c>
      <c r="U130" s="213" t="str">
        <f t="shared" si="8"/>
        <v>-</v>
      </c>
      <c r="V130" s="247" t="s">
        <v>356</v>
      </c>
      <c r="W130" s="317">
        <v>1.08</v>
      </c>
      <c r="X130" s="317">
        <f t="shared" si="10"/>
        <v>0</v>
      </c>
    </row>
    <row r="131" spans="1:24" s="198" customFormat="1" ht="37.25" customHeight="1">
      <c r="A131" s="216" t="s">
        <v>340</v>
      </c>
      <c r="B131" s="217" t="s">
        <v>357</v>
      </c>
      <c r="C131" s="217" t="s">
        <v>358</v>
      </c>
      <c r="D131" s="208">
        <v>10</v>
      </c>
      <c r="E131" s="232">
        <v>80</v>
      </c>
      <c r="F131" s="233"/>
      <c r="G131" s="234"/>
      <c r="H131" s="235"/>
      <c r="I131" s="236"/>
      <c r="J131" s="237"/>
      <c r="K131" s="238"/>
      <c r="L131" s="239"/>
      <c r="M131" s="240"/>
      <c r="N131" s="241"/>
      <c r="O131" s="242"/>
      <c r="P131" s="243"/>
      <c r="Q131" s="244"/>
      <c r="R131" s="245"/>
      <c r="S131" s="246">
        <f t="shared" si="7"/>
        <v>0</v>
      </c>
      <c r="T131" s="246">
        <f t="shared" si="9"/>
        <v>0</v>
      </c>
      <c r="U131" s="213" t="str">
        <f t="shared" si="8"/>
        <v>-</v>
      </c>
      <c r="V131" s="247" t="s">
        <v>359</v>
      </c>
      <c r="W131" s="317">
        <v>1.55</v>
      </c>
      <c r="X131" s="317">
        <f t="shared" si="10"/>
        <v>0</v>
      </c>
    </row>
    <row r="132" spans="1:24" s="198" customFormat="1" ht="37.25" customHeight="1">
      <c r="A132" s="216" t="s">
        <v>340</v>
      </c>
      <c r="B132" s="217" t="s">
        <v>360</v>
      </c>
      <c r="C132" s="217" t="s">
        <v>361</v>
      </c>
      <c r="D132" s="208">
        <v>5</v>
      </c>
      <c r="E132" s="232">
        <v>46</v>
      </c>
      <c r="F132" s="233"/>
      <c r="G132" s="234"/>
      <c r="H132" s="235"/>
      <c r="I132" s="236"/>
      <c r="J132" s="237"/>
      <c r="K132" s="238"/>
      <c r="L132" s="239"/>
      <c r="M132" s="240"/>
      <c r="N132" s="241"/>
      <c r="O132" s="242"/>
      <c r="P132" s="243"/>
      <c r="Q132" s="244"/>
      <c r="R132" s="245"/>
      <c r="S132" s="246">
        <f t="shared" si="7"/>
        <v>0</v>
      </c>
      <c r="T132" s="246">
        <f t="shared" si="9"/>
        <v>0</v>
      </c>
      <c r="U132" s="213" t="str">
        <f t="shared" si="8"/>
        <v>-</v>
      </c>
      <c r="V132" s="247" t="s">
        <v>90</v>
      </c>
      <c r="W132" s="317">
        <v>0.84</v>
      </c>
      <c r="X132" s="317">
        <f t="shared" si="10"/>
        <v>0</v>
      </c>
    </row>
    <row r="133" spans="1:24" s="198" customFormat="1" ht="37.25" customHeight="1">
      <c r="A133" s="216" t="s">
        <v>340</v>
      </c>
      <c r="B133" s="217" t="s">
        <v>362</v>
      </c>
      <c r="C133" s="217" t="s">
        <v>363</v>
      </c>
      <c r="D133" s="208">
        <v>5</v>
      </c>
      <c r="E133" s="232">
        <v>58</v>
      </c>
      <c r="F133" s="233"/>
      <c r="G133" s="234"/>
      <c r="H133" s="235"/>
      <c r="I133" s="236"/>
      <c r="J133" s="237"/>
      <c r="K133" s="238"/>
      <c r="L133" s="239"/>
      <c r="M133" s="240"/>
      <c r="N133" s="241"/>
      <c r="O133" s="242"/>
      <c r="P133" s="243"/>
      <c r="Q133" s="244"/>
      <c r="R133" s="245"/>
      <c r="S133" s="246">
        <f t="shared" si="7"/>
        <v>0</v>
      </c>
      <c r="T133" s="246">
        <f t="shared" si="9"/>
        <v>0</v>
      </c>
      <c r="U133" s="213" t="str">
        <f t="shared" si="8"/>
        <v>-</v>
      </c>
      <c r="V133" s="247" t="s">
        <v>364</v>
      </c>
      <c r="W133" s="317">
        <v>1.26</v>
      </c>
      <c r="X133" s="317">
        <f t="shared" si="10"/>
        <v>0</v>
      </c>
    </row>
    <row r="134" spans="1:24" s="198" customFormat="1" ht="37.25" customHeight="1">
      <c r="A134" s="216" t="s">
        <v>340</v>
      </c>
      <c r="B134" s="217" t="s">
        <v>365</v>
      </c>
      <c r="C134" s="217" t="s">
        <v>366</v>
      </c>
      <c r="D134" s="208">
        <v>5</v>
      </c>
      <c r="E134" s="232">
        <v>71</v>
      </c>
      <c r="F134" s="233"/>
      <c r="G134" s="234"/>
      <c r="H134" s="235"/>
      <c r="I134" s="236"/>
      <c r="J134" s="237"/>
      <c r="K134" s="238"/>
      <c r="L134" s="239"/>
      <c r="M134" s="240"/>
      <c r="N134" s="241"/>
      <c r="O134" s="242"/>
      <c r="P134" s="243"/>
      <c r="Q134" s="244"/>
      <c r="R134" s="245"/>
      <c r="S134" s="246">
        <f t="shared" ref="S134:S197" si="11">F134+G134+H134+I134+J134+K134+L134+M134+N134+O134+P134+Q134+R134</f>
        <v>0</v>
      </c>
      <c r="T134" s="246">
        <f t="shared" si="9"/>
        <v>0</v>
      </c>
      <c r="U134" s="213" t="str">
        <f t="shared" ref="U134:U197" si="12">IF(S134&gt;0,S134*E134,"-")</f>
        <v>-</v>
      </c>
      <c r="V134" s="247" t="s">
        <v>367</v>
      </c>
      <c r="W134" s="317">
        <v>1.62</v>
      </c>
      <c r="X134" s="317">
        <f t="shared" si="10"/>
        <v>0</v>
      </c>
    </row>
    <row r="135" spans="1:24" s="198" customFormat="1" ht="37.25" customHeight="1">
      <c r="A135" s="216" t="s">
        <v>340</v>
      </c>
      <c r="B135" s="217" t="s">
        <v>368</v>
      </c>
      <c r="C135" s="217" t="s">
        <v>369</v>
      </c>
      <c r="D135" s="208">
        <v>5</v>
      </c>
      <c r="E135" s="232">
        <v>74</v>
      </c>
      <c r="F135" s="233"/>
      <c r="G135" s="234"/>
      <c r="H135" s="235"/>
      <c r="I135" s="236"/>
      <c r="J135" s="237"/>
      <c r="K135" s="238"/>
      <c r="L135" s="239"/>
      <c r="M135" s="240"/>
      <c r="N135" s="241"/>
      <c r="O135" s="242"/>
      <c r="P135" s="243"/>
      <c r="Q135" s="244"/>
      <c r="R135" s="245"/>
      <c r="S135" s="246">
        <f t="shared" si="11"/>
        <v>0</v>
      </c>
      <c r="T135" s="246">
        <f t="shared" ref="T135:T198" si="13">S135*D135</f>
        <v>0</v>
      </c>
      <c r="U135" s="213" t="str">
        <f t="shared" si="12"/>
        <v>-</v>
      </c>
      <c r="V135" s="247" t="s">
        <v>200</v>
      </c>
      <c r="W135" s="317">
        <v>1.7</v>
      </c>
      <c r="X135" s="317">
        <f t="shared" si="10"/>
        <v>0</v>
      </c>
    </row>
    <row r="136" spans="1:24" s="198" customFormat="1" ht="37.25" customHeight="1">
      <c r="A136" s="216" t="s">
        <v>340</v>
      </c>
      <c r="B136" s="217" t="s">
        <v>370</v>
      </c>
      <c r="C136" s="217" t="s">
        <v>371</v>
      </c>
      <c r="D136" s="208">
        <v>5</v>
      </c>
      <c r="E136" s="232">
        <v>92</v>
      </c>
      <c r="F136" s="233"/>
      <c r="G136" s="234"/>
      <c r="H136" s="235"/>
      <c r="I136" s="236"/>
      <c r="J136" s="237"/>
      <c r="K136" s="238"/>
      <c r="L136" s="239"/>
      <c r="M136" s="240"/>
      <c r="N136" s="241"/>
      <c r="O136" s="242"/>
      <c r="P136" s="243"/>
      <c r="Q136" s="244"/>
      <c r="R136" s="245"/>
      <c r="S136" s="246">
        <f t="shared" si="11"/>
        <v>0</v>
      </c>
      <c r="T136" s="246">
        <f t="shared" si="13"/>
        <v>0</v>
      </c>
      <c r="U136" s="213" t="str">
        <f t="shared" si="12"/>
        <v>-</v>
      </c>
      <c r="V136" s="247" t="s">
        <v>372</v>
      </c>
      <c r="W136" s="317">
        <v>1.82</v>
      </c>
      <c r="X136" s="317">
        <f t="shared" si="10"/>
        <v>0</v>
      </c>
    </row>
    <row r="137" spans="1:24" s="198" customFormat="1" ht="37.25" customHeight="1">
      <c r="A137" s="216" t="s">
        <v>340</v>
      </c>
      <c r="B137" s="217" t="s">
        <v>373</v>
      </c>
      <c r="C137" s="217" t="s">
        <v>374</v>
      </c>
      <c r="D137" s="208">
        <v>2</v>
      </c>
      <c r="E137" s="232">
        <v>71</v>
      </c>
      <c r="F137" s="233"/>
      <c r="G137" s="234"/>
      <c r="H137" s="235"/>
      <c r="I137" s="236"/>
      <c r="J137" s="237"/>
      <c r="K137" s="238"/>
      <c r="L137" s="239"/>
      <c r="M137" s="240"/>
      <c r="N137" s="241"/>
      <c r="O137" s="242"/>
      <c r="P137" s="243"/>
      <c r="Q137" s="244"/>
      <c r="R137" s="245"/>
      <c r="S137" s="246">
        <f t="shared" si="11"/>
        <v>0</v>
      </c>
      <c r="T137" s="246">
        <f t="shared" si="13"/>
        <v>0</v>
      </c>
      <c r="U137" s="213" t="str">
        <f t="shared" si="12"/>
        <v>-</v>
      </c>
      <c r="V137" s="247" t="s">
        <v>186</v>
      </c>
      <c r="W137" s="317">
        <v>1.26</v>
      </c>
      <c r="X137" s="317">
        <f t="shared" si="10"/>
        <v>0</v>
      </c>
    </row>
    <row r="138" spans="1:24" s="198" customFormat="1" ht="37.25" customHeight="1">
      <c r="A138" s="216" t="s">
        <v>375</v>
      </c>
      <c r="B138" s="217" t="s">
        <v>376</v>
      </c>
      <c r="C138" s="217" t="s">
        <v>377</v>
      </c>
      <c r="D138" s="252">
        <v>10</v>
      </c>
      <c r="E138" s="253">
        <v>34</v>
      </c>
      <c r="F138" s="233"/>
      <c r="G138" s="234"/>
      <c r="H138" s="235"/>
      <c r="I138" s="236"/>
      <c r="J138" s="237"/>
      <c r="K138" s="238"/>
      <c r="L138" s="239"/>
      <c r="M138" s="240"/>
      <c r="N138" s="241"/>
      <c r="O138" s="242"/>
      <c r="P138" s="243"/>
      <c r="Q138" s="244"/>
      <c r="R138" s="245"/>
      <c r="S138" s="246">
        <f t="shared" si="11"/>
        <v>0</v>
      </c>
      <c r="T138" s="246">
        <f t="shared" si="13"/>
        <v>0</v>
      </c>
      <c r="U138" s="213" t="str">
        <f t="shared" si="12"/>
        <v>-</v>
      </c>
      <c r="V138" s="249" t="s">
        <v>378</v>
      </c>
      <c r="W138" s="317">
        <v>0.27</v>
      </c>
      <c r="X138" s="317">
        <f t="shared" si="10"/>
        <v>0</v>
      </c>
    </row>
    <row r="139" spans="1:24" s="198" customFormat="1" ht="37.25" customHeight="1">
      <c r="A139" s="254" t="s">
        <v>375</v>
      </c>
      <c r="B139" s="255" t="s">
        <v>379</v>
      </c>
      <c r="C139" s="255" t="s">
        <v>380</v>
      </c>
      <c r="D139" s="256">
        <v>5</v>
      </c>
      <c r="E139" s="232">
        <v>20</v>
      </c>
      <c r="F139" s="233"/>
      <c r="G139" s="234"/>
      <c r="H139" s="235"/>
      <c r="I139" s="236"/>
      <c r="J139" s="237"/>
      <c r="K139" s="238"/>
      <c r="L139" s="239"/>
      <c r="M139" s="240"/>
      <c r="N139" s="241"/>
      <c r="O139" s="242"/>
      <c r="P139" s="243"/>
      <c r="Q139" s="244"/>
      <c r="R139" s="245"/>
      <c r="S139" s="246">
        <f t="shared" si="11"/>
        <v>0</v>
      </c>
      <c r="T139" s="246">
        <f t="shared" si="13"/>
        <v>0</v>
      </c>
      <c r="U139" s="213" t="str">
        <f t="shared" si="12"/>
        <v>-</v>
      </c>
      <c r="V139" s="249" t="s">
        <v>378</v>
      </c>
      <c r="W139" s="317">
        <v>0.17</v>
      </c>
      <c r="X139" s="317">
        <f t="shared" si="10"/>
        <v>0</v>
      </c>
    </row>
    <row r="140" spans="1:24" s="198" customFormat="1" ht="37.25" customHeight="1">
      <c r="A140" s="257" t="s">
        <v>375</v>
      </c>
      <c r="B140" s="258" t="s">
        <v>381</v>
      </c>
      <c r="C140" s="258" t="s">
        <v>382</v>
      </c>
      <c r="D140" s="259">
        <v>10</v>
      </c>
      <c r="E140" s="232">
        <v>39</v>
      </c>
      <c r="F140" s="233"/>
      <c r="G140" s="234"/>
      <c r="H140" s="235"/>
      <c r="I140" s="236"/>
      <c r="J140" s="237"/>
      <c r="K140" s="238"/>
      <c r="L140" s="239"/>
      <c r="M140" s="240"/>
      <c r="N140" s="241"/>
      <c r="O140" s="242"/>
      <c r="P140" s="243"/>
      <c r="Q140" s="244"/>
      <c r="R140" s="245"/>
      <c r="S140" s="246">
        <f t="shared" si="11"/>
        <v>0</v>
      </c>
      <c r="T140" s="246">
        <f t="shared" si="13"/>
        <v>0</v>
      </c>
      <c r="U140" s="213" t="str">
        <f t="shared" si="12"/>
        <v>-</v>
      </c>
      <c r="V140" s="249" t="s">
        <v>378</v>
      </c>
      <c r="W140" s="317">
        <v>0.31</v>
      </c>
      <c r="X140" s="317">
        <f t="shared" si="10"/>
        <v>0</v>
      </c>
    </row>
    <row r="141" spans="1:24" s="198" customFormat="1" ht="37.25" customHeight="1">
      <c r="A141" s="260" t="s">
        <v>375</v>
      </c>
      <c r="B141" s="261" t="s">
        <v>383</v>
      </c>
      <c r="C141" s="261" t="s">
        <v>384</v>
      </c>
      <c r="D141" s="262">
        <v>5</v>
      </c>
      <c r="E141" s="232">
        <v>36</v>
      </c>
      <c r="F141" s="233"/>
      <c r="G141" s="234"/>
      <c r="H141" s="235"/>
      <c r="I141" s="236"/>
      <c r="J141" s="237"/>
      <c r="K141" s="238"/>
      <c r="L141" s="239"/>
      <c r="M141" s="240"/>
      <c r="N141" s="241"/>
      <c r="O141" s="242"/>
      <c r="P141" s="243"/>
      <c r="Q141" s="244"/>
      <c r="R141" s="245"/>
      <c r="S141" s="246">
        <f t="shared" si="11"/>
        <v>0</v>
      </c>
      <c r="T141" s="246">
        <f t="shared" si="13"/>
        <v>0</v>
      </c>
      <c r="U141" s="213" t="str">
        <f t="shared" si="12"/>
        <v>-</v>
      </c>
      <c r="V141" s="249" t="s">
        <v>378</v>
      </c>
      <c r="W141" s="317">
        <v>0.61</v>
      </c>
      <c r="X141" s="317">
        <f t="shared" si="10"/>
        <v>0</v>
      </c>
    </row>
    <row r="142" spans="1:24" s="198" customFormat="1" ht="37.25" customHeight="1">
      <c r="A142" s="216" t="s">
        <v>375</v>
      </c>
      <c r="B142" s="217" t="s">
        <v>385</v>
      </c>
      <c r="C142" s="217" t="s">
        <v>386</v>
      </c>
      <c r="D142" s="208">
        <v>5</v>
      </c>
      <c r="E142" s="232">
        <v>24</v>
      </c>
      <c r="F142" s="233"/>
      <c r="G142" s="234"/>
      <c r="H142" s="235"/>
      <c r="I142" s="236"/>
      <c r="J142" s="237"/>
      <c r="K142" s="238"/>
      <c r="L142" s="239"/>
      <c r="M142" s="240"/>
      <c r="N142" s="241"/>
      <c r="O142" s="242"/>
      <c r="P142" s="243"/>
      <c r="Q142" s="244"/>
      <c r="R142" s="245"/>
      <c r="S142" s="246">
        <f t="shared" si="11"/>
        <v>0</v>
      </c>
      <c r="T142" s="246">
        <f t="shared" si="13"/>
        <v>0</v>
      </c>
      <c r="U142" s="213" t="str">
        <f t="shared" si="12"/>
        <v>-</v>
      </c>
      <c r="V142" s="247" t="s">
        <v>387</v>
      </c>
      <c r="W142" s="317">
        <v>0.26</v>
      </c>
      <c r="X142" s="317">
        <f t="shared" si="10"/>
        <v>0</v>
      </c>
    </row>
    <row r="143" spans="1:24" s="198" customFormat="1" ht="37.25" customHeight="1">
      <c r="A143" s="216" t="s">
        <v>375</v>
      </c>
      <c r="B143" s="217" t="s">
        <v>388</v>
      </c>
      <c r="C143" s="217" t="s">
        <v>389</v>
      </c>
      <c r="D143" s="208">
        <v>5</v>
      </c>
      <c r="E143" s="232">
        <v>31</v>
      </c>
      <c r="F143" s="233"/>
      <c r="G143" s="234"/>
      <c r="H143" s="235"/>
      <c r="I143" s="236"/>
      <c r="J143" s="237"/>
      <c r="K143" s="238"/>
      <c r="L143" s="239"/>
      <c r="M143" s="240"/>
      <c r="N143" s="241"/>
      <c r="O143" s="242"/>
      <c r="P143" s="243"/>
      <c r="Q143" s="244"/>
      <c r="R143" s="245"/>
      <c r="S143" s="246">
        <f t="shared" si="11"/>
        <v>0</v>
      </c>
      <c r="T143" s="246">
        <f t="shared" si="13"/>
        <v>0</v>
      </c>
      <c r="U143" s="213" t="str">
        <f t="shared" si="12"/>
        <v>-</v>
      </c>
      <c r="V143" s="247" t="s">
        <v>390</v>
      </c>
      <c r="W143" s="317">
        <v>0.38</v>
      </c>
      <c r="X143" s="317">
        <f t="shared" si="10"/>
        <v>0</v>
      </c>
    </row>
    <row r="144" spans="1:24" s="198" customFormat="1" ht="37.25" customHeight="1">
      <c r="A144" s="216" t="s">
        <v>375</v>
      </c>
      <c r="B144" s="217" t="s">
        <v>391</v>
      </c>
      <c r="C144" s="217" t="s">
        <v>392</v>
      </c>
      <c r="D144" s="208">
        <v>5</v>
      </c>
      <c r="E144" s="232">
        <v>32</v>
      </c>
      <c r="F144" s="233"/>
      <c r="G144" s="234"/>
      <c r="H144" s="235"/>
      <c r="I144" s="236"/>
      <c r="J144" s="237"/>
      <c r="K144" s="238"/>
      <c r="L144" s="239"/>
      <c r="M144" s="240"/>
      <c r="N144" s="241"/>
      <c r="O144" s="242"/>
      <c r="P144" s="243"/>
      <c r="Q144" s="244"/>
      <c r="R144" s="245"/>
      <c r="S144" s="246">
        <f t="shared" si="11"/>
        <v>0</v>
      </c>
      <c r="T144" s="246">
        <f t="shared" si="13"/>
        <v>0</v>
      </c>
      <c r="U144" s="213" t="str">
        <f t="shared" si="12"/>
        <v>-</v>
      </c>
      <c r="V144" s="249" t="s">
        <v>378</v>
      </c>
      <c r="W144" s="317">
        <v>0.54</v>
      </c>
      <c r="X144" s="317">
        <f t="shared" si="10"/>
        <v>0</v>
      </c>
    </row>
    <row r="145" spans="1:24" s="198" customFormat="1" ht="37.25" customHeight="1">
      <c r="A145" s="216" t="s">
        <v>375</v>
      </c>
      <c r="B145" s="217" t="s">
        <v>393</v>
      </c>
      <c r="C145" s="217" t="s">
        <v>394</v>
      </c>
      <c r="D145" s="208">
        <v>5</v>
      </c>
      <c r="E145" s="232">
        <v>26</v>
      </c>
      <c r="F145" s="233"/>
      <c r="G145" s="234"/>
      <c r="H145" s="235"/>
      <c r="I145" s="236"/>
      <c r="J145" s="237"/>
      <c r="K145" s="238"/>
      <c r="L145" s="239"/>
      <c r="M145" s="240"/>
      <c r="N145" s="241"/>
      <c r="O145" s="242"/>
      <c r="P145" s="243"/>
      <c r="Q145" s="244"/>
      <c r="R145" s="245"/>
      <c r="S145" s="246">
        <f t="shared" si="11"/>
        <v>0</v>
      </c>
      <c r="T145" s="246">
        <f t="shared" si="13"/>
        <v>0</v>
      </c>
      <c r="U145" s="213" t="str">
        <f t="shared" si="12"/>
        <v>-</v>
      </c>
      <c r="V145" s="249" t="s">
        <v>378</v>
      </c>
      <c r="W145" s="317">
        <v>0.34</v>
      </c>
      <c r="X145" s="317">
        <f t="shared" si="10"/>
        <v>0</v>
      </c>
    </row>
    <row r="146" spans="1:24" s="198" customFormat="1" ht="37.25" customHeight="1">
      <c r="A146" s="216" t="s">
        <v>375</v>
      </c>
      <c r="B146" s="217" t="s">
        <v>395</v>
      </c>
      <c r="C146" s="217" t="s">
        <v>396</v>
      </c>
      <c r="D146" s="208">
        <v>3</v>
      </c>
      <c r="E146" s="232">
        <v>58</v>
      </c>
      <c r="F146" s="233"/>
      <c r="G146" s="234"/>
      <c r="H146" s="235"/>
      <c r="I146" s="236"/>
      <c r="J146" s="237"/>
      <c r="K146" s="238"/>
      <c r="L146" s="239"/>
      <c r="M146" s="240"/>
      <c r="N146" s="241"/>
      <c r="O146" s="242"/>
      <c r="P146" s="243"/>
      <c r="Q146" s="244"/>
      <c r="R146" s="245"/>
      <c r="S146" s="246">
        <f t="shared" si="11"/>
        <v>0</v>
      </c>
      <c r="T146" s="246">
        <f t="shared" si="13"/>
        <v>0</v>
      </c>
      <c r="U146" s="213" t="str">
        <f t="shared" si="12"/>
        <v>-</v>
      </c>
      <c r="V146" s="247" t="s">
        <v>397</v>
      </c>
      <c r="W146" s="317">
        <v>1.4</v>
      </c>
      <c r="X146" s="317">
        <f t="shared" si="10"/>
        <v>0</v>
      </c>
    </row>
    <row r="147" spans="1:24" s="198" customFormat="1" ht="37.25" customHeight="1">
      <c r="A147" s="216" t="s">
        <v>375</v>
      </c>
      <c r="B147" s="217" t="s">
        <v>398</v>
      </c>
      <c r="C147" s="217" t="s">
        <v>399</v>
      </c>
      <c r="D147" s="208">
        <v>3</v>
      </c>
      <c r="E147" s="232">
        <v>48</v>
      </c>
      <c r="F147" s="233"/>
      <c r="G147" s="234"/>
      <c r="H147" s="235"/>
      <c r="I147" s="236"/>
      <c r="J147" s="237"/>
      <c r="K147" s="238"/>
      <c r="L147" s="239"/>
      <c r="M147" s="240"/>
      <c r="N147" s="241"/>
      <c r="O147" s="242"/>
      <c r="P147" s="243"/>
      <c r="Q147" s="244"/>
      <c r="R147" s="245"/>
      <c r="S147" s="246">
        <f t="shared" si="11"/>
        <v>0</v>
      </c>
      <c r="T147" s="246">
        <f t="shared" si="13"/>
        <v>0</v>
      </c>
      <c r="U147" s="213" t="str">
        <f t="shared" si="12"/>
        <v>-</v>
      </c>
      <c r="V147" s="247" t="s">
        <v>400</v>
      </c>
      <c r="W147" s="317">
        <v>0.95</v>
      </c>
      <c r="X147" s="317">
        <f t="shared" si="10"/>
        <v>0</v>
      </c>
    </row>
    <row r="148" spans="1:24" s="198" customFormat="1" ht="37.25" customHeight="1">
      <c r="A148" s="216" t="s">
        <v>375</v>
      </c>
      <c r="B148" s="217" t="s">
        <v>401</v>
      </c>
      <c r="C148" s="217" t="s">
        <v>402</v>
      </c>
      <c r="D148" s="208">
        <v>3</v>
      </c>
      <c r="E148" s="232">
        <v>60</v>
      </c>
      <c r="F148" s="233"/>
      <c r="G148" s="234"/>
      <c r="H148" s="235"/>
      <c r="I148" s="236"/>
      <c r="J148" s="237"/>
      <c r="K148" s="238"/>
      <c r="L148" s="239"/>
      <c r="M148" s="240"/>
      <c r="N148" s="241"/>
      <c r="O148" s="242"/>
      <c r="P148" s="243"/>
      <c r="Q148" s="244"/>
      <c r="R148" s="245"/>
      <c r="S148" s="246">
        <f t="shared" si="11"/>
        <v>0</v>
      </c>
      <c r="T148" s="246">
        <f t="shared" si="13"/>
        <v>0</v>
      </c>
      <c r="U148" s="213" t="str">
        <f t="shared" si="12"/>
        <v>-</v>
      </c>
      <c r="V148" s="247" t="s">
        <v>1289</v>
      </c>
      <c r="W148" s="317">
        <v>1.23</v>
      </c>
      <c r="X148" s="317">
        <f t="shared" si="10"/>
        <v>0</v>
      </c>
    </row>
    <row r="149" spans="1:24" s="198" customFormat="1" ht="37.25" customHeight="1">
      <c r="A149" s="216" t="s">
        <v>375</v>
      </c>
      <c r="B149" s="217" t="s">
        <v>403</v>
      </c>
      <c r="C149" s="217" t="s">
        <v>404</v>
      </c>
      <c r="D149" s="208">
        <v>5</v>
      </c>
      <c r="E149" s="232">
        <v>55</v>
      </c>
      <c r="F149" s="233"/>
      <c r="G149" s="234"/>
      <c r="H149" s="235"/>
      <c r="I149" s="236"/>
      <c r="J149" s="237"/>
      <c r="K149" s="238"/>
      <c r="L149" s="239"/>
      <c r="M149" s="240"/>
      <c r="N149" s="241"/>
      <c r="O149" s="242"/>
      <c r="P149" s="243"/>
      <c r="Q149" s="244"/>
      <c r="R149" s="245"/>
      <c r="S149" s="246">
        <f t="shared" si="11"/>
        <v>0</v>
      </c>
      <c r="T149" s="246">
        <f t="shared" si="13"/>
        <v>0</v>
      </c>
      <c r="U149" s="213" t="str">
        <f t="shared" si="12"/>
        <v>-</v>
      </c>
      <c r="V149" s="247" t="s">
        <v>1290</v>
      </c>
      <c r="W149" s="317">
        <v>1.1000000000000001</v>
      </c>
      <c r="X149" s="317">
        <f t="shared" si="10"/>
        <v>0</v>
      </c>
    </row>
    <row r="150" spans="1:24" s="198" customFormat="1" ht="37.25" customHeight="1">
      <c r="A150" s="216" t="s">
        <v>375</v>
      </c>
      <c r="B150" s="217" t="s">
        <v>405</v>
      </c>
      <c r="C150" s="217" t="s">
        <v>406</v>
      </c>
      <c r="D150" s="208">
        <v>3</v>
      </c>
      <c r="E150" s="232">
        <v>37</v>
      </c>
      <c r="F150" s="233"/>
      <c r="G150" s="234"/>
      <c r="H150" s="235"/>
      <c r="I150" s="236"/>
      <c r="J150" s="237"/>
      <c r="K150" s="238"/>
      <c r="L150" s="239"/>
      <c r="M150" s="240"/>
      <c r="N150" s="241"/>
      <c r="O150" s="242"/>
      <c r="P150" s="243"/>
      <c r="Q150" s="244"/>
      <c r="R150" s="245"/>
      <c r="S150" s="246">
        <f t="shared" si="11"/>
        <v>0</v>
      </c>
      <c r="T150" s="246">
        <f t="shared" si="13"/>
        <v>0</v>
      </c>
      <c r="U150" s="213" t="str">
        <f t="shared" si="12"/>
        <v>-</v>
      </c>
      <c r="V150" s="247" t="s">
        <v>407</v>
      </c>
      <c r="W150" s="317">
        <v>0.71</v>
      </c>
      <c r="X150" s="317">
        <f t="shared" si="10"/>
        <v>0</v>
      </c>
    </row>
    <row r="151" spans="1:24" s="198" customFormat="1" ht="37.25" customHeight="1">
      <c r="A151" s="216" t="s">
        <v>375</v>
      </c>
      <c r="B151" s="217" t="s">
        <v>408</v>
      </c>
      <c r="C151" s="217" t="s">
        <v>409</v>
      </c>
      <c r="D151" s="208">
        <v>2</v>
      </c>
      <c r="E151" s="232">
        <v>86</v>
      </c>
      <c r="F151" s="233"/>
      <c r="G151" s="234"/>
      <c r="H151" s="235"/>
      <c r="I151" s="236"/>
      <c r="J151" s="237"/>
      <c r="K151" s="238"/>
      <c r="L151" s="239"/>
      <c r="M151" s="240"/>
      <c r="N151" s="241"/>
      <c r="O151" s="242"/>
      <c r="P151" s="243"/>
      <c r="Q151" s="244"/>
      <c r="R151" s="245"/>
      <c r="S151" s="246">
        <f t="shared" si="11"/>
        <v>0</v>
      </c>
      <c r="T151" s="246">
        <f t="shared" si="13"/>
        <v>0</v>
      </c>
      <c r="U151" s="213" t="str">
        <f t="shared" si="12"/>
        <v>-</v>
      </c>
      <c r="V151" s="247" t="s">
        <v>410</v>
      </c>
      <c r="W151" s="317">
        <v>1.48</v>
      </c>
      <c r="X151" s="317">
        <f t="shared" si="10"/>
        <v>0</v>
      </c>
    </row>
    <row r="152" spans="1:24" s="198" customFormat="1" ht="38.25" customHeight="1">
      <c r="A152" s="216" t="s">
        <v>375</v>
      </c>
      <c r="B152" s="217" t="s">
        <v>411</v>
      </c>
      <c r="C152" s="217" t="s">
        <v>412</v>
      </c>
      <c r="D152" s="208">
        <v>2</v>
      </c>
      <c r="E152" s="232">
        <v>92</v>
      </c>
      <c r="F152" s="233"/>
      <c r="G152" s="234"/>
      <c r="H152" s="235"/>
      <c r="I152" s="236"/>
      <c r="J152" s="237"/>
      <c r="K152" s="238"/>
      <c r="L152" s="239"/>
      <c r="M152" s="240"/>
      <c r="N152" s="241"/>
      <c r="O152" s="242"/>
      <c r="P152" s="243"/>
      <c r="Q152" s="244"/>
      <c r="R152" s="245"/>
      <c r="S152" s="246">
        <f t="shared" si="11"/>
        <v>0</v>
      </c>
      <c r="T152" s="246">
        <f t="shared" si="13"/>
        <v>0</v>
      </c>
      <c r="U152" s="213" t="str">
        <f t="shared" si="12"/>
        <v>-</v>
      </c>
      <c r="V152" s="247" t="s">
        <v>413</v>
      </c>
      <c r="W152" s="317">
        <v>1.65</v>
      </c>
      <c r="X152" s="317">
        <f t="shared" si="10"/>
        <v>0</v>
      </c>
    </row>
    <row r="153" spans="1:24" s="198" customFormat="1" ht="38.25" customHeight="1">
      <c r="A153" s="216" t="s">
        <v>375</v>
      </c>
      <c r="B153" s="217" t="s">
        <v>414</v>
      </c>
      <c r="C153" s="217" t="s">
        <v>415</v>
      </c>
      <c r="D153" s="208">
        <v>3</v>
      </c>
      <c r="E153" s="232">
        <v>80</v>
      </c>
      <c r="F153" s="233"/>
      <c r="G153" s="234"/>
      <c r="H153" s="235"/>
      <c r="I153" s="236"/>
      <c r="J153" s="237"/>
      <c r="K153" s="238"/>
      <c r="L153" s="239"/>
      <c r="M153" s="240"/>
      <c r="N153" s="241"/>
      <c r="O153" s="242"/>
      <c r="P153" s="243"/>
      <c r="Q153" s="244"/>
      <c r="R153" s="245"/>
      <c r="S153" s="246">
        <f t="shared" si="11"/>
        <v>0</v>
      </c>
      <c r="T153" s="246">
        <f t="shared" si="13"/>
        <v>0</v>
      </c>
      <c r="U153" s="213" t="str">
        <f t="shared" si="12"/>
        <v>-</v>
      </c>
      <c r="V153" s="247" t="s">
        <v>416</v>
      </c>
      <c r="W153" s="317">
        <v>1.1000000000000001</v>
      </c>
      <c r="X153" s="317">
        <f t="shared" si="10"/>
        <v>0</v>
      </c>
    </row>
    <row r="154" spans="1:24" s="198" customFormat="1" ht="38.25" customHeight="1">
      <c r="A154" s="216" t="s">
        <v>375</v>
      </c>
      <c r="B154" s="217" t="s">
        <v>417</v>
      </c>
      <c r="C154" s="217" t="s">
        <v>418</v>
      </c>
      <c r="D154" s="208">
        <v>3</v>
      </c>
      <c r="E154" s="232">
        <v>90</v>
      </c>
      <c r="F154" s="233"/>
      <c r="G154" s="234"/>
      <c r="H154" s="235"/>
      <c r="I154" s="236"/>
      <c r="J154" s="237"/>
      <c r="K154" s="238"/>
      <c r="L154" s="239"/>
      <c r="M154" s="240"/>
      <c r="N154" s="241"/>
      <c r="O154" s="242"/>
      <c r="P154" s="243"/>
      <c r="Q154" s="244"/>
      <c r="R154" s="245"/>
      <c r="S154" s="246">
        <f t="shared" si="11"/>
        <v>0</v>
      </c>
      <c r="T154" s="246">
        <f t="shared" si="13"/>
        <v>0</v>
      </c>
      <c r="U154" s="213" t="str">
        <f t="shared" si="12"/>
        <v>-</v>
      </c>
      <c r="V154" s="247" t="s">
        <v>419</v>
      </c>
      <c r="W154" s="317">
        <v>1.27</v>
      </c>
      <c r="X154" s="317">
        <f t="shared" si="10"/>
        <v>0</v>
      </c>
    </row>
    <row r="155" spans="1:24" s="198" customFormat="1" ht="38.25" customHeight="1">
      <c r="A155" s="216" t="s">
        <v>375</v>
      </c>
      <c r="B155" s="217" t="s">
        <v>420</v>
      </c>
      <c r="C155" s="217" t="s">
        <v>421</v>
      </c>
      <c r="D155" s="208">
        <v>3</v>
      </c>
      <c r="E155" s="232">
        <v>87</v>
      </c>
      <c r="F155" s="233"/>
      <c r="G155" s="234"/>
      <c r="H155" s="235"/>
      <c r="I155" s="236"/>
      <c r="J155" s="237"/>
      <c r="K155" s="238"/>
      <c r="L155" s="239"/>
      <c r="M155" s="240"/>
      <c r="N155" s="241"/>
      <c r="O155" s="242"/>
      <c r="P155" s="243"/>
      <c r="Q155" s="244"/>
      <c r="R155" s="245"/>
      <c r="S155" s="246">
        <f t="shared" si="11"/>
        <v>0</v>
      </c>
      <c r="T155" s="246">
        <f t="shared" si="13"/>
        <v>0</v>
      </c>
      <c r="U155" s="213" t="str">
        <f t="shared" si="12"/>
        <v>-</v>
      </c>
      <c r="V155" s="247" t="s">
        <v>422</v>
      </c>
      <c r="W155" s="317">
        <v>1.92</v>
      </c>
      <c r="X155" s="317">
        <f t="shared" si="10"/>
        <v>0</v>
      </c>
    </row>
    <row r="156" spans="1:24" s="198" customFormat="1" ht="38.25" customHeight="1">
      <c r="A156" s="216" t="s">
        <v>375</v>
      </c>
      <c r="B156" s="217" t="s">
        <v>423</v>
      </c>
      <c r="C156" s="217" t="s">
        <v>424</v>
      </c>
      <c r="D156" s="208">
        <v>2</v>
      </c>
      <c r="E156" s="232">
        <v>65</v>
      </c>
      <c r="F156" s="233"/>
      <c r="G156" s="234"/>
      <c r="H156" s="235"/>
      <c r="I156" s="236"/>
      <c r="J156" s="237"/>
      <c r="K156" s="238"/>
      <c r="L156" s="239"/>
      <c r="M156" s="240"/>
      <c r="N156" s="241"/>
      <c r="O156" s="242"/>
      <c r="P156" s="243"/>
      <c r="Q156" s="244"/>
      <c r="R156" s="245"/>
      <c r="S156" s="246">
        <f t="shared" si="11"/>
        <v>0</v>
      </c>
      <c r="T156" s="246">
        <f t="shared" si="13"/>
        <v>0</v>
      </c>
      <c r="U156" s="213" t="str">
        <f t="shared" si="12"/>
        <v>-</v>
      </c>
      <c r="V156" s="247" t="s">
        <v>425</v>
      </c>
      <c r="W156" s="317">
        <v>2.41</v>
      </c>
      <c r="X156" s="317">
        <f t="shared" si="10"/>
        <v>0</v>
      </c>
    </row>
    <row r="157" spans="1:24" s="198" customFormat="1" ht="38.25" customHeight="1">
      <c r="A157" s="216" t="s">
        <v>375</v>
      </c>
      <c r="B157" s="217" t="s">
        <v>426</v>
      </c>
      <c r="C157" s="217" t="s">
        <v>427</v>
      </c>
      <c r="D157" s="208">
        <v>2</v>
      </c>
      <c r="E157" s="232">
        <v>61</v>
      </c>
      <c r="F157" s="233"/>
      <c r="G157" s="234"/>
      <c r="H157" s="235"/>
      <c r="I157" s="236"/>
      <c r="J157" s="237"/>
      <c r="K157" s="238"/>
      <c r="L157" s="239"/>
      <c r="M157" s="240"/>
      <c r="N157" s="241"/>
      <c r="O157" s="242"/>
      <c r="P157" s="243"/>
      <c r="Q157" s="244"/>
      <c r="R157" s="245"/>
      <c r="S157" s="246">
        <f t="shared" si="11"/>
        <v>0</v>
      </c>
      <c r="T157" s="246">
        <f t="shared" si="13"/>
        <v>0</v>
      </c>
      <c r="U157" s="213" t="str">
        <f t="shared" si="12"/>
        <v>-</v>
      </c>
      <c r="V157" s="247" t="s">
        <v>428</v>
      </c>
      <c r="W157" s="317">
        <v>1.8</v>
      </c>
      <c r="X157" s="317">
        <f t="shared" si="10"/>
        <v>0</v>
      </c>
    </row>
    <row r="158" spans="1:24" s="198" customFormat="1" ht="38.25" customHeight="1">
      <c r="A158" s="216" t="s">
        <v>375</v>
      </c>
      <c r="B158" s="217" t="s">
        <v>429</v>
      </c>
      <c r="C158" s="217" t="s">
        <v>430</v>
      </c>
      <c r="D158" s="208">
        <v>5</v>
      </c>
      <c r="E158" s="232">
        <v>89</v>
      </c>
      <c r="F158" s="233"/>
      <c r="G158" s="234"/>
      <c r="H158" s="235"/>
      <c r="I158" s="236"/>
      <c r="J158" s="237"/>
      <c r="K158" s="238"/>
      <c r="L158" s="239"/>
      <c r="M158" s="240"/>
      <c r="N158" s="241"/>
      <c r="O158" s="242"/>
      <c r="P158" s="243"/>
      <c r="Q158" s="244"/>
      <c r="R158" s="245"/>
      <c r="S158" s="246">
        <f t="shared" si="11"/>
        <v>0</v>
      </c>
      <c r="T158" s="246">
        <f t="shared" si="13"/>
        <v>0</v>
      </c>
      <c r="U158" s="213" t="str">
        <f t="shared" si="12"/>
        <v>-</v>
      </c>
      <c r="V158" s="247" t="s">
        <v>431</v>
      </c>
      <c r="W158" s="317">
        <v>1.92</v>
      </c>
      <c r="X158" s="317">
        <f t="shared" si="10"/>
        <v>0</v>
      </c>
    </row>
    <row r="159" spans="1:24" s="198" customFormat="1" ht="38.25" customHeight="1">
      <c r="A159" s="216" t="s">
        <v>375</v>
      </c>
      <c r="B159" s="217" t="s">
        <v>432</v>
      </c>
      <c r="C159" s="217" t="s">
        <v>433</v>
      </c>
      <c r="D159" s="208">
        <v>2</v>
      </c>
      <c r="E159" s="232">
        <v>69</v>
      </c>
      <c r="F159" s="233"/>
      <c r="G159" s="234"/>
      <c r="H159" s="235"/>
      <c r="I159" s="236"/>
      <c r="J159" s="237"/>
      <c r="K159" s="238"/>
      <c r="L159" s="239"/>
      <c r="M159" s="240"/>
      <c r="N159" s="241"/>
      <c r="O159" s="242"/>
      <c r="P159" s="243"/>
      <c r="Q159" s="244"/>
      <c r="R159" s="245"/>
      <c r="S159" s="246">
        <f t="shared" si="11"/>
        <v>0</v>
      </c>
      <c r="T159" s="246">
        <f t="shared" si="13"/>
        <v>0</v>
      </c>
      <c r="U159" s="213" t="str">
        <f t="shared" si="12"/>
        <v>-</v>
      </c>
      <c r="V159" s="247" t="s">
        <v>425</v>
      </c>
      <c r="W159" s="317">
        <v>1.01</v>
      </c>
      <c r="X159" s="317">
        <f t="shared" si="10"/>
        <v>0</v>
      </c>
    </row>
    <row r="160" spans="1:24" s="198" customFormat="1" ht="38.25" customHeight="1">
      <c r="A160" s="216" t="s">
        <v>375</v>
      </c>
      <c r="B160" s="217" t="s">
        <v>434</v>
      </c>
      <c r="C160" s="217" t="s">
        <v>435</v>
      </c>
      <c r="D160" s="208">
        <v>3</v>
      </c>
      <c r="E160" s="232">
        <v>104</v>
      </c>
      <c r="F160" s="233"/>
      <c r="G160" s="234"/>
      <c r="H160" s="235"/>
      <c r="I160" s="236"/>
      <c r="J160" s="237"/>
      <c r="K160" s="238"/>
      <c r="L160" s="239"/>
      <c r="M160" s="240"/>
      <c r="N160" s="241"/>
      <c r="O160" s="242"/>
      <c r="P160" s="243"/>
      <c r="Q160" s="244"/>
      <c r="R160" s="245"/>
      <c r="S160" s="246">
        <f t="shared" si="11"/>
        <v>0</v>
      </c>
      <c r="T160" s="246">
        <f t="shared" si="13"/>
        <v>0</v>
      </c>
      <c r="U160" s="213" t="str">
        <f t="shared" si="12"/>
        <v>-</v>
      </c>
      <c r="V160" s="247" t="s">
        <v>436</v>
      </c>
      <c r="W160" s="317">
        <v>1.69</v>
      </c>
      <c r="X160" s="317">
        <f t="shared" si="10"/>
        <v>0</v>
      </c>
    </row>
    <row r="161" spans="1:24" s="198" customFormat="1" ht="38.25" customHeight="1">
      <c r="A161" s="216" t="s">
        <v>375</v>
      </c>
      <c r="B161" s="217" t="s">
        <v>437</v>
      </c>
      <c r="C161" s="217" t="s">
        <v>438</v>
      </c>
      <c r="D161" s="208">
        <v>2</v>
      </c>
      <c r="E161" s="232">
        <v>75</v>
      </c>
      <c r="F161" s="233"/>
      <c r="G161" s="234"/>
      <c r="H161" s="235"/>
      <c r="I161" s="236"/>
      <c r="J161" s="237"/>
      <c r="K161" s="238"/>
      <c r="L161" s="239"/>
      <c r="M161" s="240"/>
      <c r="N161" s="241"/>
      <c r="O161" s="242"/>
      <c r="P161" s="243"/>
      <c r="Q161" s="244"/>
      <c r="R161" s="245"/>
      <c r="S161" s="246">
        <f t="shared" si="11"/>
        <v>0</v>
      </c>
      <c r="T161" s="246">
        <f t="shared" si="13"/>
        <v>0</v>
      </c>
      <c r="U161" s="213" t="str">
        <f t="shared" si="12"/>
        <v>-</v>
      </c>
      <c r="V161" s="247" t="s">
        <v>439</v>
      </c>
      <c r="W161" s="317">
        <v>1.68</v>
      </c>
      <c r="X161" s="317">
        <f t="shared" si="10"/>
        <v>0</v>
      </c>
    </row>
    <row r="162" spans="1:24" s="198" customFormat="1" ht="38.25" customHeight="1">
      <c r="A162" s="216" t="s">
        <v>375</v>
      </c>
      <c r="B162" s="263" t="s">
        <v>440</v>
      </c>
      <c r="C162" s="217" t="s">
        <v>441</v>
      </c>
      <c r="D162" s="208">
        <v>3</v>
      </c>
      <c r="E162" s="232">
        <v>96</v>
      </c>
      <c r="F162" s="233"/>
      <c r="G162" s="234"/>
      <c r="H162" s="235"/>
      <c r="I162" s="236"/>
      <c r="J162" s="237"/>
      <c r="K162" s="238"/>
      <c r="L162" s="239"/>
      <c r="M162" s="240"/>
      <c r="N162" s="241"/>
      <c r="O162" s="242"/>
      <c r="P162" s="243"/>
      <c r="Q162" s="244"/>
      <c r="R162" s="245"/>
      <c r="S162" s="246">
        <f t="shared" si="11"/>
        <v>0</v>
      </c>
      <c r="T162" s="246">
        <f t="shared" si="13"/>
        <v>0</v>
      </c>
      <c r="U162" s="213" t="str">
        <f t="shared" si="12"/>
        <v>-</v>
      </c>
      <c r="V162" s="247" t="s">
        <v>442</v>
      </c>
      <c r="W162" s="317">
        <v>2.17</v>
      </c>
      <c r="X162" s="317">
        <f t="shared" si="10"/>
        <v>0</v>
      </c>
    </row>
    <row r="163" spans="1:24" s="198" customFormat="1" ht="37.25" customHeight="1">
      <c r="A163" s="216" t="s">
        <v>375</v>
      </c>
      <c r="B163" s="217" t="s">
        <v>443</v>
      </c>
      <c r="C163" s="217" t="s">
        <v>444</v>
      </c>
      <c r="D163" s="208">
        <v>1</v>
      </c>
      <c r="E163" s="232">
        <v>76</v>
      </c>
      <c r="F163" s="233"/>
      <c r="G163" s="234"/>
      <c r="H163" s="235"/>
      <c r="I163" s="236"/>
      <c r="J163" s="237"/>
      <c r="K163" s="238"/>
      <c r="L163" s="239"/>
      <c r="M163" s="240"/>
      <c r="N163" s="241"/>
      <c r="O163" s="242"/>
      <c r="P163" s="243"/>
      <c r="Q163" s="244"/>
      <c r="R163" s="245"/>
      <c r="S163" s="246">
        <f t="shared" si="11"/>
        <v>0</v>
      </c>
      <c r="T163" s="246">
        <f t="shared" si="13"/>
        <v>0</v>
      </c>
      <c r="U163" s="213" t="str">
        <f t="shared" si="12"/>
        <v>-</v>
      </c>
      <c r="V163" s="247" t="s">
        <v>124</v>
      </c>
      <c r="W163" s="317">
        <v>1.45</v>
      </c>
      <c r="X163" s="317">
        <f t="shared" si="10"/>
        <v>0</v>
      </c>
    </row>
    <row r="164" spans="1:24" s="198" customFormat="1" ht="38.25" customHeight="1">
      <c r="A164" s="216" t="s">
        <v>375</v>
      </c>
      <c r="B164" s="217" t="s">
        <v>445</v>
      </c>
      <c r="C164" s="217" t="s">
        <v>446</v>
      </c>
      <c r="D164" s="208">
        <v>1</v>
      </c>
      <c r="E164" s="232">
        <v>104</v>
      </c>
      <c r="F164" s="233"/>
      <c r="G164" s="234"/>
      <c r="H164" s="235"/>
      <c r="I164" s="236"/>
      <c r="J164" s="237"/>
      <c r="K164" s="238"/>
      <c r="L164" s="239"/>
      <c r="M164" s="240"/>
      <c r="N164" s="241"/>
      <c r="O164" s="242"/>
      <c r="P164" s="243"/>
      <c r="Q164" s="244"/>
      <c r="R164" s="245"/>
      <c r="S164" s="246">
        <f t="shared" si="11"/>
        <v>0</v>
      </c>
      <c r="T164" s="246">
        <f t="shared" si="13"/>
        <v>0</v>
      </c>
      <c r="U164" s="213" t="str">
        <f t="shared" si="12"/>
        <v>-</v>
      </c>
      <c r="V164" s="247" t="s">
        <v>447</v>
      </c>
      <c r="W164" s="317">
        <v>2.1800000000000002</v>
      </c>
      <c r="X164" s="317">
        <f t="shared" si="10"/>
        <v>0</v>
      </c>
    </row>
    <row r="165" spans="1:24" s="198" customFormat="1" ht="38.25" customHeight="1">
      <c r="A165" s="216" t="s">
        <v>375</v>
      </c>
      <c r="B165" s="217" t="s">
        <v>448</v>
      </c>
      <c r="C165" s="217" t="s">
        <v>449</v>
      </c>
      <c r="D165" s="208">
        <v>1</v>
      </c>
      <c r="E165" s="232">
        <v>47</v>
      </c>
      <c r="F165" s="233"/>
      <c r="G165" s="234"/>
      <c r="H165" s="235"/>
      <c r="I165" s="236"/>
      <c r="J165" s="237"/>
      <c r="K165" s="238"/>
      <c r="L165" s="239"/>
      <c r="M165" s="240"/>
      <c r="N165" s="241"/>
      <c r="O165" s="242"/>
      <c r="P165" s="243"/>
      <c r="Q165" s="244"/>
      <c r="R165" s="245"/>
      <c r="S165" s="246">
        <f t="shared" si="11"/>
        <v>0</v>
      </c>
      <c r="T165" s="246">
        <f t="shared" si="13"/>
        <v>0</v>
      </c>
      <c r="U165" s="213" t="str">
        <f t="shared" si="12"/>
        <v>-</v>
      </c>
      <c r="V165" s="247" t="s">
        <v>280</v>
      </c>
      <c r="W165" s="317">
        <v>0.82</v>
      </c>
      <c r="X165" s="317">
        <f t="shared" si="10"/>
        <v>0</v>
      </c>
    </row>
    <row r="166" spans="1:24" s="198" customFormat="1" ht="38.25" customHeight="1">
      <c r="A166" s="216" t="s">
        <v>375</v>
      </c>
      <c r="B166" s="217" t="s">
        <v>450</v>
      </c>
      <c r="C166" s="217" t="s">
        <v>451</v>
      </c>
      <c r="D166" s="208">
        <v>1</v>
      </c>
      <c r="E166" s="232">
        <v>42</v>
      </c>
      <c r="F166" s="233"/>
      <c r="G166" s="234"/>
      <c r="H166" s="235"/>
      <c r="I166" s="236"/>
      <c r="J166" s="237"/>
      <c r="K166" s="238"/>
      <c r="L166" s="239"/>
      <c r="M166" s="240"/>
      <c r="N166" s="241"/>
      <c r="O166" s="242"/>
      <c r="P166" s="243"/>
      <c r="Q166" s="244"/>
      <c r="R166" s="245"/>
      <c r="S166" s="246">
        <f t="shared" si="11"/>
        <v>0</v>
      </c>
      <c r="T166" s="246">
        <f t="shared" si="13"/>
        <v>0</v>
      </c>
      <c r="U166" s="213" t="str">
        <f t="shared" si="12"/>
        <v>-</v>
      </c>
      <c r="V166" s="247" t="s">
        <v>452</v>
      </c>
      <c r="W166" s="317">
        <v>0.7</v>
      </c>
      <c r="X166" s="317">
        <f t="shared" si="10"/>
        <v>0</v>
      </c>
    </row>
    <row r="167" spans="1:24" s="198" customFormat="1" ht="38.25" customHeight="1">
      <c r="A167" s="216" t="s">
        <v>375</v>
      </c>
      <c r="B167" s="217" t="s">
        <v>453</v>
      </c>
      <c r="C167" s="217" t="s">
        <v>454</v>
      </c>
      <c r="D167" s="208">
        <v>1</v>
      </c>
      <c r="E167" s="232">
        <v>43</v>
      </c>
      <c r="F167" s="233"/>
      <c r="G167" s="234"/>
      <c r="H167" s="235"/>
      <c r="I167" s="236"/>
      <c r="J167" s="237"/>
      <c r="K167" s="238"/>
      <c r="L167" s="239"/>
      <c r="M167" s="240"/>
      <c r="N167" s="241"/>
      <c r="O167" s="242"/>
      <c r="P167" s="243"/>
      <c r="Q167" s="244"/>
      <c r="R167" s="245"/>
      <c r="S167" s="246">
        <f t="shared" si="11"/>
        <v>0</v>
      </c>
      <c r="T167" s="246">
        <f t="shared" si="13"/>
        <v>0</v>
      </c>
      <c r="U167" s="213" t="str">
        <f t="shared" si="12"/>
        <v>-</v>
      </c>
      <c r="V167" s="247" t="s">
        <v>455</v>
      </c>
      <c r="W167" s="317">
        <v>0.7</v>
      </c>
      <c r="X167" s="317">
        <f t="shared" si="10"/>
        <v>0</v>
      </c>
    </row>
    <row r="168" spans="1:24" s="198" customFormat="1" ht="38.25" customHeight="1">
      <c r="A168" s="216" t="s">
        <v>375</v>
      </c>
      <c r="B168" s="217" t="s">
        <v>456</v>
      </c>
      <c r="C168" s="217" t="s">
        <v>457</v>
      </c>
      <c r="D168" s="208">
        <v>1</v>
      </c>
      <c r="E168" s="232">
        <v>42</v>
      </c>
      <c r="F168" s="233"/>
      <c r="G168" s="234"/>
      <c r="H168" s="235"/>
      <c r="I168" s="236"/>
      <c r="J168" s="237"/>
      <c r="K168" s="238"/>
      <c r="L168" s="239"/>
      <c r="M168" s="240"/>
      <c r="N168" s="241"/>
      <c r="O168" s="242"/>
      <c r="P168" s="243"/>
      <c r="Q168" s="244"/>
      <c r="R168" s="245"/>
      <c r="S168" s="246">
        <f t="shared" si="11"/>
        <v>0</v>
      </c>
      <c r="T168" s="246">
        <f t="shared" si="13"/>
        <v>0</v>
      </c>
      <c r="U168" s="213" t="str">
        <f t="shared" si="12"/>
        <v>-</v>
      </c>
      <c r="V168" s="247" t="s">
        <v>455</v>
      </c>
      <c r="W168" s="317">
        <v>0.7</v>
      </c>
      <c r="X168" s="317">
        <f t="shared" si="10"/>
        <v>0</v>
      </c>
    </row>
    <row r="169" spans="1:24" s="198" customFormat="1" ht="38.25" customHeight="1">
      <c r="A169" s="216" t="s">
        <v>375</v>
      </c>
      <c r="B169" s="217" t="s">
        <v>458</v>
      </c>
      <c r="C169" s="217" t="s">
        <v>459</v>
      </c>
      <c r="D169" s="208">
        <v>1</v>
      </c>
      <c r="E169" s="232">
        <v>35</v>
      </c>
      <c r="F169" s="233"/>
      <c r="G169" s="234"/>
      <c r="H169" s="235"/>
      <c r="I169" s="236"/>
      <c r="J169" s="237"/>
      <c r="K169" s="238"/>
      <c r="L169" s="239"/>
      <c r="M169" s="240"/>
      <c r="N169" s="241"/>
      <c r="O169" s="242"/>
      <c r="P169" s="243"/>
      <c r="Q169" s="244"/>
      <c r="R169" s="245"/>
      <c r="S169" s="246">
        <f t="shared" si="11"/>
        <v>0</v>
      </c>
      <c r="T169" s="246">
        <f t="shared" si="13"/>
        <v>0</v>
      </c>
      <c r="U169" s="213" t="str">
        <f t="shared" si="12"/>
        <v>-</v>
      </c>
      <c r="V169" s="247" t="s">
        <v>460</v>
      </c>
      <c r="W169" s="317">
        <v>0.57999999999999996</v>
      </c>
      <c r="X169" s="317">
        <f t="shared" si="10"/>
        <v>0</v>
      </c>
    </row>
    <row r="170" spans="1:24" s="198" customFormat="1" ht="38.25" customHeight="1">
      <c r="A170" s="216" t="s">
        <v>375</v>
      </c>
      <c r="B170" s="217" t="s">
        <v>461</v>
      </c>
      <c r="C170" s="217" t="s">
        <v>462</v>
      </c>
      <c r="D170" s="208">
        <v>2</v>
      </c>
      <c r="E170" s="232">
        <v>80</v>
      </c>
      <c r="F170" s="233"/>
      <c r="G170" s="234"/>
      <c r="H170" s="235"/>
      <c r="I170" s="236"/>
      <c r="J170" s="237"/>
      <c r="K170" s="238"/>
      <c r="L170" s="239"/>
      <c r="M170" s="240"/>
      <c r="N170" s="241"/>
      <c r="O170" s="242"/>
      <c r="P170" s="243"/>
      <c r="Q170" s="244"/>
      <c r="R170" s="245"/>
      <c r="S170" s="246">
        <f t="shared" si="11"/>
        <v>0</v>
      </c>
      <c r="T170" s="246">
        <f t="shared" si="13"/>
        <v>0</v>
      </c>
      <c r="U170" s="213" t="str">
        <f t="shared" si="12"/>
        <v>-</v>
      </c>
      <c r="V170" s="247" t="s">
        <v>463</v>
      </c>
      <c r="W170" s="317">
        <v>1.24</v>
      </c>
      <c r="X170" s="317">
        <f t="shared" si="10"/>
        <v>0</v>
      </c>
    </row>
    <row r="171" spans="1:24" s="198" customFormat="1" ht="38.25" customHeight="1">
      <c r="A171" s="216" t="s">
        <v>375</v>
      </c>
      <c r="B171" s="217" t="s">
        <v>464</v>
      </c>
      <c r="C171" s="217" t="s">
        <v>465</v>
      </c>
      <c r="D171" s="208">
        <v>1</v>
      </c>
      <c r="E171" s="232">
        <v>64</v>
      </c>
      <c r="F171" s="233"/>
      <c r="G171" s="234"/>
      <c r="H171" s="235"/>
      <c r="I171" s="236"/>
      <c r="J171" s="237"/>
      <c r="K171" s="238"/>
      <c r="L171" s="239"/>
      <c r="M171" s="240"/>
      <c r="N171" s="241"/>
      <c r="O171" s="242"/>
      <c r="P171" s="243"/>
      <c r="Q171" s="244"/>
      <c r="R171" s="245"/>
      <c r="S171" s="246">
        <f t="shared" si="11"/>
        <v>0</v>
      </c>
      <c r="T171" s="246">
        <f t="shared" si="13"/>
        <v>0</v>
      </c>
      <c r="U171" s="213" t="str">
        <f t="shared" si="12"/>
        <v>-</v>
      </c>
      <c r="V171" s="247" t="s">
        <v>466</v>
      </c>
      <c r="W171" s="317">
        <v>1</v>
      </c>
      <c r="X171" s="317">
        <f t="shared" si="10"/>
        <v>0</v>
      </c>
    </row>
    <row r="172" spans="1:24" s="198" customFormat="1" ht="38.25" customHeight="1">
      <c r="A172" s="216" t="s">
        <v>375</v>
      </c>
      <c r="B172" s="263" t="s">
        <v>467</v>
      </c>
      <c r="C172" s="263" t="s">
        <v>468</v>
      </c>
      <c r="D172" s="208">
        <v>1</v>
      </c>
      <c r="E172" s="232">
        <v>57</v>
      </c>
      <c r="F172" s="233"/>
      <c r="G172" s="234"/>
      <c r="H172" s="235"/>
      <c r="I172" s="236"/>
      <c r="J172" s="237"/>
      <c r="K172" s="238"/>
      <c r="L172" s="239"/>
      <c r="M172" s="240"/>
      <c r="N172" s="241"/>
      <c r="O172" s="242"/>
      <c r="P172" s="243"/>
      <c r="Q172" s="244"/>
      <c r="R172" s="245"/>
      <c r="S172" s="246">
        <f t="shared" si="11"/>
        <v>0</v>
      </c>
      <c r="T172" s="246">
        <f t="shared" si="13"/>
        <v>0</v>
      </c>
      <c r="U172" s="213" t="str">
        <f t="shared" si="12"/>
        <v>-</v>
      </c>
      <c r="V172" s="264" t="s">
        <v>313</v>
      </c>
      <c r="W172" s="317">
        <v>0.87</v>
      </c>
      <c r="X172" s="317">
        <f t="shared" si="10"/>
        <v>0</v>
      </c>
    </row>
    <row r="173" spans="1:24" s="198" customFormat="1" ht="38.25" customHeight="1">
      <c r="A173" s="216" t="s">
        <v>375</v>
      </c>
      <c r="B173" s="263" t="s">
        <v>469</v>
      </c>
      <c r="C173" s="263" t="s">
        <v>470</v>
      </c>
      <c r="D173" s="208">
        <v>1</v>
      </c>
      <c r="E173" s="232">
        <v>59</v>
      </c>
      <c r="F173" s="233"/>
      <c r="G173" s="234"/>
      <c r="H173" s="235"/>
      <c r="I173" s="236"/>
      <c r="J173" s="237"/>
      <c r="K173" s="238"/>
      <c r="L173" s="239"/>
      <c r="M173" s="240"/>
      <c r="N173" s="241"/>
      <c r="O173" s="242"/>
      <c r="P173" s="243"/>
      <c r="Q173" s="244"/>
      <c r="R173" s="245"/>
      <c r="S173" s="246">
        <f t="shared" si="11"/>
        <v>0</v>
      </c>
      <c r="T173" s="246">
        <f t="shared" si="13"/>
        <v>0</v>
      </c>
      <c r="U173" s="213" t="str">
        <f t="shared" si="12"/>
        <v>-</v>
      </c>
      <c r="V173" s="265" t="s">
        <v>455</v>
      </c>
      <c r="W173" s="317">
        <v>1.01</v>
      </c>
      <c r="X173" s="317">
        <f t="shared" si="10"/>
        <v>0</v>
      </c>
    </row>
    <row r="174" spans="1:24" s="198" customFormat="1" ht="38.25" customHeight="1">
      <c r="A174" s="216" t="s">
        <v>375</v>
      </c>
      <c r="B174" s="217" t="s">
        <v>471</v>
      </c>
      <c r="C174" s="263" t="s">
        <v>472</v>
      </c>
      <c r="D174" s="208">
        <v>3</v>
      </c>
      <c r="E174" s="232">
        <v>153</v>
      </c>
      <c r="F174" s="233"/>
      <c r="G174" s="234"/>
      <c r="H174" s="235"/>
      <c r="I174" s="236"/>
      <c r="J174" s="237"/>
      <c r="K174" s="238"/>
      <c r="L174" s="239"/>
      <c r="M174" s="240"/>
      <c r="N174" s="241"/>
      <c r="O174" s="242"/>
      <c r="P174" s="243"/>
      <c r="Q174" s="244"/>
      <c r="R174" s="245"/>
      <c r="S174" s="246">
        <f t="shared" si="11"/>
        <v>0</v>
      </c>
      <c r="T174" s="246">
        <f t="shared" si="13"/>
        <v>0</v>
      </c>
      <c r="U174" s="213" t="str">
        <f t="shared" si="12"/>
        <v>-</v>
      </c>
      <c r="V174" s="266" t="s">
        <v>582</v>
      </c>
      <c r="W174" s="317">
        <v>1.31</v>
      </c>
      <c r="X174" s="317">
        <f t="shared" si="10"/>
        <v>0</v>
      </c>
    </row>
    <row r="175" spans="1:24" s="198" customFormat="1" ht="37.25" customHeight="1">
      <c r="A175" s="216" t="s">
        <v>375</v>
      </c>
      <c r="B175" s="217" t="s">
        <v>473</v>
      </c>
      <c r="C175" s="217" t="s">
        <v>474</v>
      </c>
      <c r="D175" s="208">
        <v>1</v>
      </c>
      <c r="E175" s="232">
        <v>115</v>
      </c>
      <c r="F175" s="233"/>
      <c r="G175" s="234"/>
      <c r="H175" s="235"/>
      <c r="I175" s="236"/>
      <c r="J175" s="237"/>
      <c r="K175" s="238"/>
      <c r="L175" s="239"/>
      <c r="M175" s="240"/>
      <c r="N175" s="241"/>
      <c r="O175" s="242"/>
      <c r="P175" s="243"/>
      <c r="Q175" s="244"/>
      <c r="R175" s="245"/>
      <c r="S175" s="246">
        <f t="shared" si="11"/>
        <v>0</v>
      </c>
      <c r="T175" s="246">
        <f t="shared" si="13"/>
        <v>0</v>
      </c>
      <c r="U175" s="213" t="str">
        <f t="shared" si="12"/>
        <v>-</v>
      </c>
      <c r="V175" s="247" t="s">
        <v>135</v>
      </c>
      <c r="W175" s="317">
        <v>2.27</v>
      </c>
      <c r="X175" s="317">
        <f t="shared" si="10"/>
        <v>0</v>
      </c>
    </row>
    <row r="176" spans="1:24" s="198" customFormat="1" ht="37.25" customHeight="1">
      <c r="A176" s="216" t="s">
        <v>375</v>
      </c>
      <c r="B176" s="217" t="s">
        <v>475</v>
      </c>
      <c r="C176" s="217" t="s">
        <v>476</v>
      </c>
      <c r="D176" s="208">
        <v>1</v>
      </c>
      <c r="E176" s="232">
        <v>62</v>
      </c>
      <c r="F176" s="233"/>
      <c r="G176" s="234"/>
      <c r="H176" s="235"/>
      <c r="I176" s="236"/>
      <c r="J176" s="237"/>
      <c r="K176" s="238"/>
      <c r="L176" s="239"/>
      <c r="M176" s="240"/>
      <c r="N176" s="241"/>
      <c r="O176" s="242"/>
      <c r="P176" s="243"/>
      <c r="Q176" s="244"/>
      <c r="R176" s="245"/>
      <c r="S176" s="246">
        <f t="shared" si="11"/>
        <v>0</v>
      </c>
      <c r="T176" s="246">
        <f t="shared" si="13"/>
        <v>0</v>
      </c>
      <c r="U176" s="213" t="str">
        <f t="shared" si="12"/>
        <v>-</v>
      </c>
      <c r="V176" s="247" t="s">
        <v>132</v>
      </c>
      <c r="W176" s="317">
        <v>1.1299999999999999</v>
      </c>
      <c r="X176" s="317">
        <f t="shared" si="10"/>
        <v>0</v>
      </c>
    </row>
    <row r="177" spans="1:24" s="198" customFormat="1" ht="37.25" customHeight="1">
      <c r="A177" s="216" t="s">
        <v>375</v>
      </c>
      <c r="B177" s="217" t="s">
        <v>477</v>
      </c>
      <c r="C177" s="217" t="s">
        <v>478</v>
      </c>
      <c r="D177" s="208">
        <v>1</v>
      </c>
      <c r="E177" s="232">
        <v>65</v>
      </c>
      <c r="F177" s="233"/>
      <c r="G177" s="234"/>
      <c r="H177" s="235"/>
      <c r="I177" s="236"/>
      <c r="J177" s="237"/>
      <c r="K177" s="238"/>
      <c r="L177" s="239"/>
      <c r="M177" s="240"/>
      <c r="N177" s="241"/>
      <c r="O177" s="242"/>
      <c r="P177" s="243"/>
      <c r="Q177" s="244"/>
      <c r="R177" s="245"/>
      <c r="S177" s="246">
        <f t="shared" si="11"/>
        <v>0</v>
      </c>
      <c r="T177" s="246">
        <f t="shared" si="13"/>
        <v>0</v>
      </c>
      <c r="U177" s="213" t="str">
        <f t="shared" si="12"/>
        <v>-</v>
      </c>
      <c r="V177" s="247" t="s">
        <v>479</v>
      </c>
      <c r="W177" s="317">
        <v>1.2</v>
      </c>
      <c r="X177" s="317">
        <f t="shared" si="10"/>
        <v>0</v>
      </c>
    </row>
    <row r="178" spans="1:24" s="198" customFormat="1" ht="37.25" customHeight="1">
      <c r="A178" s="216" t="s">
        <v>375</v>
      </c>
      <c r="B178" s="217" t="s">
        <v>480</v>
      </c>
      <c r="C178" s="217" t="s">
        <v>481</v>
      </c>
      <c r="D178" s="208">
        <v>2</v>
      </c>
      <c r="E178" s="232">
        <v>87</v>
      </c>
      <c r="F178" s="233"/>
      <c r="G178" s="234"/>
      <c r="H178" s="235"/>
      <c r="I178" s="236"/>
      <c r="J178" s="237"/>
      <c r="K178" s="238"/>
      <c r="L178" s="239"/>
      <c r="M178" s="240"/>
      <c r="N178" s="241"/>
      <c r="O178" s="242"/>
      <c r="P178" s="243"/>
      <c r="Q178" s="244"/>
      <c r="R178" s="245"/>
      <c r="S178" s="246">
        <f t="shared" si="11"/>
        <v>0</v>
      </c>
      <c r="T178" s="246">
        <f t="shared" si="13"/>
        <v>0</v>
      </c>
      <c r="U178" s="213" t="str">
        <f t="shared" si="12"/>
        <v>-</v>
      </c>
      <c r="V178" s="247" t="s">
        <v>482</v>
      </c>
      <c r="W178" s="317">
        <v>1.5</v>
      </c>
      <c r="X178" s="317">
        <f t="shared" si="10"/>
        <v>0</v>
      </c>
    </row>
    <row r="179" spans="1:24" s="198" customFormat="1" ht="37.25" customHeight="1">
      <c r="A179" s="216" t="s">
        <v>375</v>
      </c>
      <c r="B179" s="217" t="s">
        <v>483</v>
      </c>
      <c r="C179" s="217" t="s">
        <v>484</v>
      </c>
      <c r="D179" s="208">
        <v>1</v>
      </c>
      <c r="E179" s="232">
        <v>65</v>
      </c>
      <c r="F179" s="233"/>
      <c r="G179" s="234"/>
      <c r="H179" s="235"/>
      <c r="I179" s="236"/>
      <c r="J179" s="237"/>
      <c r="K179" s="238"/>
      <c r="L179" s="239"/>
      <c r="M179" s="240"/>
      <c r="N179" s="241"/>
      <c r="O179" s="242"/>
      <c r="P179" s="243"/>
      <c r="Q179" s="244"/>
      <c r="R179" s="245"/>
      <c r="S179" s="246">
        <f t="shared" si="11"/>
        <v>0</v>
      </c>
      <c r="T179" s="246">
        <f t="shared" si="13"/>
        <v>0</v>
      </c>
      <c r="U179" s="213" t="str">
        <f t="shared" si="12"/>
        <v>-</v>
      </c>
      <c r="V179" s="247" t="s">
        <v>482</v>
      </c>
      <c r="W179" s="317">
        <v>1.1599999999999999</v>
      </c>
      <c r="X179" s="317">
        <f t="shared" si="10"/>
        <v>0</v>
      </c>
    </row>
    <row r="180" spans="1:24" s="198" customFormat="1" ht="37.25" customHeight="1">
      <c r="A180" s="216" t="s">
        <v>375</v>
      </c>
      <c r="B180" s="217" t="s">
        <v>485</v>
      </c>
      <c r="C180" s="217" t="s">
        <v>486</v>
      </c>
      <c r="D180" s="208">
        <v>1</v>
      </c>
      <c r="E180" s="232">
        <v>68</v>
      </c>
      <c r="F180" s="233"/>
      <c r="G180" s="234"/>
      <c r="H180" s="235"/>
      <c r="I180" s="236"/>
      <c r="J180" s="237"/>
      <c r="K180" s="238"/>
      <c r="L180" s="239"/>
      <c r="M180" s="240"/>
      <c r="N180" s="241"/>
      <c r="O180" s="242"/>
      <c r="P180" s="243"/>
      <c r="Q180" s="244"/>
      <c r="R180" s="245"/>
      <c r="S180" s="246">
        <f t="shared" si="11"/>
        <v>0</v>
      </c>
      <c r="T180" s="246">
        <f t="shared" si="13"/>
        <v>0</v>
      </c>
      <c r="U180" s="213" t="str">
        <f t="shared" si="12"/>
        <v>-</v>
      </c>
      <c r="V180" s="247" t="s">
        <v>132</v>
      </c>
      <c r="W180" s="317">
        <v>1.28</v>
      </c>
      <c r="X180" s="317">
        <f t="shared" si="10"/>
        <v>0</v>
      </c>
    </row>
    <row r="181" spans="1:24" s="198" customFormat="1" ht="37.25" customHeight="1">
      <c r="A181" s="216" t="s">
        <v>375</v>
      </c>
      <c r="B181" s="217" t="s">
        <v>487</v>
      </c>
      <c r="C181" s="217" t="s">
        <v>488</v>
      </c>
      <c r="D181" s="208">
        <v>1</v>
      </c>
      <c r="E181" s="232">
        <v>56</v>
      </c>
      <c r="F181" s="233"/>
      <c r="G181" s="234"/>
      <c r="H181" s="235"/>
      <c r="I181" s="236"/>
      <c r="J181" s="237"/>
      <c r="K181" s="238"/>
      <c r="L181" s="239"/>
      <c r="M181" s="240"/>
      <c r="N181" s="241"/>
      <c r="O181" s="242"/>
      <c r="P181" s="243"/>
      <c r="Q181" s="244"/>
      <c r="R181" s="245"/>
      <c r="S181" s="246">
        <f t="shared" si="11"/>
        <v>0</v>
      </c>
      <c r="T181" s="246">
        <f t="shared" si="13"/>
        <v>0</v>
      </c>
      <c r="U181" s="213" t="str">
        <f t="shared" si="12"/>
        <v>-</v>
      </c>
      <c r="V181" s="247" t="s">
        <v>482</v>
      </c>
      <c r="W181" s="317">
        <v>1.01</v>
      </c>
      <c r="X181" s="317">
        <f t="shared" si="10"/>
        <v>0</v>
      </c>
    </row>
    <row r="182" spans="1:24" s="198" customFormat="1" ht="37.25" customHeight="1">
      <c r="A182" s="216" t="s">
        <v>375</v>
      </c>
      <c r="B182" s="217" t="s">
        <v>489</v>
      </c>
      <c r="C182" s="217" t="s">
        <v>490</v>
      </c>
      <c r="D182" s="208">
        <v>1</v>
      </c>
      <c r="E182" s="232">
        <v>123</v>
      </c>
      <c r="F182" s="233"/>
      <c r="G182" s="234"/>
      <c r="H182" s="235"/>
      <c r="I182" s="236"/>
      <c r="J182" s="237"/>
      <c r="K182" s="238"/>
      <c r="L182" s="239"/>
      <c r="M182" s="240"/>
      <c r="N182" s="241"/>
      <c r="O182" s="242"/>
      <c r="P182" s="243"/>
      <c r="Q182" s="244"/>
      <c r="R182" s="245"/>
      <c r="S182" s="246">
        <f t="shared" si="11"/>
        <v>0</v>
      </c>
      <c r="T182" s="246">
        <f t="shared" si="13"/>
        <v>0</v>
      </c>
      <c r="U182" s="213" t="str">
        <f t="shared" si="12"/>
        <v>-</v>
      </c>
      <c r="V182" s="247" t="s">
        <v>491</v>
      </c>
      <c r="W182" s="317">
        <v>2.52</v>
      </c>
      <c r="X182" s="317">
        <f t="shared" si="10"/>
        <v>0</v>
      </c>
    </row>
    <row r="183" spans="1:24" s="198" customFormat="1" ht="38.25" customHeight="1">
      <c r="A183" s="216" t="s">
        <v>375</v>
      </c>
      <c r="B183" s="217" t="s">
        <v>492</v>
      </c>
      <c r="C183" s="217" t="s">
        <v>493</v>
      </c>
      <c r="D183" s="208">
        <v>1</v>
      </c>
      <c r="E183" s="232">
        <v>143</v>
      </c>
      <c r="F183" s="233"/>
      <c r="G183" s="234"/>
      <c r="H183" s="235"/>
      <c r="I183" s="236"/>
      <c r="J183" s="237"/>
      <c r="K183" s="238"/>
      <c r="L183" s="239"/>
      <c r="M183" s="240"/>
      <c r="N183" s="241"/>
      <c r="O183" s="242"/>
      <c r="P183" s="243"/>
      <c r="Q183" s="244"/>
      <c r="R183" s="245"/>
      <c r="S183" s="246">
        <f t="shared" si="11"/>
        <v>0</v>
      </c>
      <c r="T183" s="246">
        <f t="shared" si="13"/>
        <v>0</v>
      </c>
      <c r="U183" s="213" t="str">
        <f t="shared" si="12"/>
        <v>-</v>
      </c>
      <c r="V183" s="247" t="s">
        <v>494</v>
      </c>
      <c r="W183" s="317">
        <v>2.66</v>
      </c>
      <c r="X183" s="317">
        <f t="shared" si="10"/>
        <v>0</v>
      </c>
    </row>
    <row r="184" spans="1:24" s="198" customFormat="1" ht="38.25" customHeight="1">
      <c r="A184" s="216" t="s">
        <v>375</v>
      </c>
      <c r="B184" s="217" t="s">
        <v>495</v>
      </c>
      <c r="C184" s="217" t="s">
        <v>496</v>
      </c>
      <c r="D184" s="208">
        <v>1</v>
      </c>
      <c r="E184" s="232">
        <v>175</v>
      </c>
      <c r="F184" s="233"/>
      <c r="G184" s="234"/>
      <c r="H184" s="235"/>
      <c r="I184" s="236"/>
      <c r="J184" s="237"/>
      <c r="K184" s="238"/>
      <c r="L184" s="239"/>
      <c r="M184" s="240"/>
      <c r="N184" s="241"/>
      <c r="O184" s="242"/>
      <c r="P184" s="243"/>
      <c r="Q184" s="244"/>
      <c r="R184" s="245"/>
      <c r="S184" s="246">
        <f t="shared" si="11"/>
        <v>0</v>
      </c>
      <c r="T184" s="246">
        <f t="shared" si="13"/>
        <v>0</v>
      </c>
      <c r="U184" s="213" t="str">
        <f t="shared" si="12"/>
        <v>-</v>
      </c>
      <c r="V184" s="247" t="s">
        <v>497</v>
      </c>
      <c r="W184" s="317">
        <v>4</v>
      </c>
      <c r="X184" s="317">
        <f t="shared" si="10"/>
        <v>0</v>
      </c>
    </row>
    <row r="185" spans="1:24" s="198" customFormat="1" ht="38.25" customHeight="1">
      <c r="A185" s="216" t="s">
        <v>375</v>
      </c>
      <c r="B185" s="217" t="s">
        <v>498</v>
      </c>
      <c r="C185" s="217" t="s">
        <v>499</v>
      </c>
      <c r="D185" s="208">
        <v>1</v>
      </c>
      <c r="E185" s="232">
        <v>190</v>
      </c>
      <c r="F185" s="233"/>
      <c r="G185" s="234"/>
      <c r="H185" s="235"/>
      <c r="I185" s="236"/>
      <c r="J185" s="237"/>
      <c r="K185" s="238"/>
      <c r="L185" s="239"/>
      <c r="M185" s="240"/>
      <c r="N185" s="241"/>
      <c r="O185" s="242"/>
      <c r="P185" s="243"/>
      <c r="Q185" s="244"/>
      <c r="R185" s="245"/>
      <c r="S185" s="246">
        <f t="shared" si="11"/>
        <v>0</v>
      </c>
      <c r="T185" s="246">
        <f t="shared" si="13"/>
        <v>0</v>
      </c>
      <c r="U185" s="213" t="str">
        <f t="shared" si="12"/>
        <v>-</v>
      </c>
      <c r="V185" s="247" t="s">
        <v>482</v>
      </c>
      <c r="W185" s="317">
        <v>2.95</v>
      </c>
      <c r="X185" s="317">
        <f t="shared" si="10"/>
        <v>0</v>
      </c>
    </row>
    <row r="186" spans="1:24" s="198" customFormat="1" ht="38.25" customHeight="1">
      <c r="A186" s="216" t="s">
        <v>375</v>
      </c>
      <c r="B186" s="217" t="s">
        <v>500</v>
      </c>
      <c r="C186" s="217" t="s">
        <v>501</v>
      </c>
      <c r="D186" s="208">
        <v>1</v>
      </c>
      <c r="E186" s="232">
        <v>86</v>
      </c>
      <c r="F186" s="233"/>
      <c r="G186" s="234"/>
      <c r="H186" s="235"/>
      <c r="I186" s="236"/>
      <c r="J186" s="237"/>
      <c r="K186" s="238"/>
      <c r="L186" s="239"/>
      <c r="M186" s="240"/>
      <c r="N186" s="241"/>
      <c r="O186" s="242"/>
      <c r="P186" s="243"/>
      <c r="Q186" s="244"/>
      <c r="R186" s="245"/>
      <c r="S186" s="246">
        <f t="shared" si="11"/>
        <v>0</v>
      </c>
      <c r="T186" s="246">
        <f t="shared" si="13"/>
        <v>0</v>
      </c>
      <c r="U186" s="213" t="str">
        <f t="shared" si="12"/>
        <v>-</v>
      </c>
      <c r="V186" s="247" t="s">
        <v>482</v>
      </c>
      <c r="W186" s="317">
        <v>1.67</v>
      </c>
      <c r="X186" s="317">
        <f t="shared" si="10"/>
        <v>0</v>
      </c>
    </row>
    <row r="187" spans="1:24" s="198" customFormat="1" ht="38.25" customHeight="1">
      <c r="A187" s="216" t="s">
        <v>375</v>
      </c>
      <c r="B187" s="217" t="s">
        <v>502</v>
      </c>
      <c r="C187" s="217" t="s">
        <v>503</v>
      </c>
      <c r="D187" s="208">
        <v>1</v>
      </c>
      <c r="E187" s="232">
        <v>223</v>
      </c>
      <c r="F187" s="233"/>
      <c r="G187" s="234"/>
      <c r="H187" s="235"/>
      <c r="I187" s="236"/>
      <c r="J187" s="237"/>
      <c r="K187" s="238"/>
      <c r="L187" s="239"/>
      <c r="M187" s="240"/>
      <c r="N187" s="241"/>
      <c r="O187" s="242"/>
      <c r="P187" s="243"/>
      <c r="Q187" s="244"/>
      <c r="R187" s="245"/>
      <c r="S187" s="246">
        <f t="shared" si="11"/>
        <v>0</v>
      </c>
      <c r="T187" s="246">
        <f t="shared" si="13"/>
        <v>0</v>
      </c>
      <c r="U187" s="213" t="str">
        <f t="shared" si="12"/>
        <v>-</v>
      </c>
      <c r="V187" s="247" t="s">
        <v>466</v>
      </c>
      <c r="W187" s="317">
        <v>5</v>
      </c>
      <c r="X187" s="317">
        <f t="shared" ref="X187:X250" si="14">W187*S187</f>
        <v>0</v>
      </c>
    </row>
    <row r="188" spans="1:24" s="198" customFormat="1" ht="38.25" customHeight="1">
      <c r="A188" s="216" t="s">
        <v>375</v>
      </c>
      <c r="B188" s="217" t="s">
        <v>504</v>
      </c>
      <c r="C188" s="217" t="s">
        <v>505</v>
      </c>
      <c r="D188" s="208">
        <v>2</v>
      </c>
      <c r="E188" s="232">
        <v>189</v>
      </c>
      <c r="F188" s="233"/>
      <c r="G188" s="234"/>
      <c r="H188" s="235"/>
      <c r="I188" s="236"/>
      <c r="J188" s="237"/>
      <c r="K188" s="238"/>
      <c r="L188" s="239"/>
      <c r="M188" s="240"/>
      <c r="N188" s="241"/>
      <c r="O188" s="242"/>
      <c r="P188" s="243"/>
      <c r="Q188" s="244"/>
      <c r="R188" s="245"/>
      <c r="S188" s="246">
        <f t="shared" si="11"/>
        <v>0</v>
      </c>
      <c r="T188" s="246">
        <f t="shared" si="13"/>
        <v>0</v>
      </c>
      <c r="U188" s="213" t="str">
        <f t="shared" si="12"/>
        <v>-</v>
      </c>
      <c r="V188" s="247" t="s">
        <v>506</v>
      </c>
      <c r="W188" s="317">
        <v>3.97</v>
      </c>
      <c r="X188" s="317">
        <f t="shared" si="14"/>
        <v>0</v>
      </c>
    </row>
    <row r="189" spans="1:24" s="198" customFormat="1" ht="38.25" customHeight="1">
      <c r="A189" s="216" t="s">
        <v>375</v>
      </c>
      <c r="B189" s="217" t="s">
        <v>507</v>
      </c>
      <c r="C189" s="217" t="s">
        <v>508</v>
      </c>
      <c r="D189" s="208">
        <v>1</v>
      </c>
      <c r="E189" s="232">
        <v>83</v>
      </c>
      <c r="F189" s="233"/>
      <c r="G189" s="234"/>
      <c r="H189" s="235"/>
      <c r="I189" s="236"/>
      <c r="J189" s="237"/>
      <c r="K189" s="238"/>
      <c r="L189" s="239"/>
      <c r="M189" s="240"/>
      <c r="N189" s="241"/>
      <c r="O189" s="242"/>
      <c r="P189" s="243"/>
      <c r="Q189" s="244"/>
      <c r="R189" s="245"/>
      <c r="S189" s="246">
        <f t="shared" si="11"/>
        <v>0</v>
      </c>
      <c r="T189" s="246">
        <f t="shared" si="13"/>
        <v>0</v>
      </c>
      <c r="U189" s="213" t="str">
        <f t="shared" si="12"/>
        <v>-</v>
      </c>
      <c r="V189" s="267">
        <v>200</v>
      </c>
      <c r="W189" s="317">
        <v>1.61</v>
      </c>
      <c r="X189" s="317">
        <f t="shared" si="14"/>
        <v>0</v>
      </c>
    </row>
    <row r="190" spans="1:24" s="198" customFormat="1" ht="38.25" customHeight="1">
      <c r="A190" s="216" t="s">
        <v>375</v>
      </c>
      <c r="B190" s="217" t="s">
        <v>509</v>
      </c>
      <c r="C190" s="217" t="s">
        <v>510</v>
      </c>
      <c r="D190" s="208">
        <v>1</v>
      </c>
      <c r="E190" s="232">
        <v>87</v>
      </c>
      <c r="F190" s="233"/>
      <c r="G190" s="234"/>
      <c r="H190" s="235"/>
      <c r="I190" s="236"/>
      <c r="J190" s="237"/>
      <c r="K190" s="238"/>
      <c r="L190" s="239"/>
      <c r="M190" s="240"/>
      <c r="N190" s="241"/>
      <c r="O190" s="242"/>
      <c r="P190" s="243"/>
      <c r="Q190" s="244"/>
      <c r="R190" s="245"/>
      <c r="S190" s="246">
        <f t="shared" si="11"/>
        <v>0</v>
      </c>
      <c r="T190" s="246">
        <f t="shared" si="13"/>
        <v>0</v>
      </c>
      <c r="U190" s="213" t="str">
        <f t="shared" si="12"/>
        <v>-</v>
      </c>
      <c r="V190" s="247" t="s">
        <v>511</v>
      </c>
      <c r="W190" s="317">
        <v>1.72</v>
      </c>
      <c r="X190" s="317">
        <f t="shared" si="14"/>
        <v>0</v>
      </c>
    </row>
    <row r="191" spans="1:24" s="198" customFormat="1" ht="38.25" customHeight="1">
      <c r="A191" s="216" t="s">
        <v>375</v>
      </c>
      <c r="B191" s="263" t="s">
        <v>512</v>
      </c>
      <c r="C191" s="263" t="s">
        <v>513</v>
      </c>
      <c r="D191" s="208">
        <v>1</v>
      </c>
      <c r="E191" s="232">
        <v>100</v>
      </c>
      <c r="F191" s="233"/>
      <c r="G191" s="234"/>
      <c r="H191" s="235"/>
      <c r="I191" s="236"/>
      <c r="J191" s="237"/>
      <c r="K191" s="238"/>
      <c r="L191" s="239"/>
      <c r="M191" s="240"/>
      <c r="N191" s="241"/>
      <c r="O191" s="242"/>
      <c r="P191" s="243"/>
      <c r="Q191" s="244"/>
      <c r="R191" s="245"/>
      <c r="S191" s="246">
        <f t="shared" si="11"/>
        <v>0</v>
      </c>
      <c r="T191" s="246">
        <f t="shared" si="13"/>
        <v>0</v>
      </c>
      <c r="U191" s="213" t="str">
        <f t="shared" si="12"/>
        <v>-</v>
      </c>
      <c r="V191" s="247" t="s">
        <v>511</v>
      </c>
      <c r="W191" s="317">
        <v>1.9</v>
      </c>
      <c r="X191" s="317">
        <f t="shared" si="14"/>
        <v>0</v>
      </c>
    </row>
    <row r="192" spans="1:24" s="198" customFormat="1" ht="38.25" customHeight="1">
      <c r="A192" s="216" t="s">
        <v>375</v>
      </c>
      <c r="B192" s="263" t="s">
        <v>514</v>
      </c>
      <c r="C192" s="263" t="s">
        <v>515</v>
      </c>
      <c r="D192" s="208">
        <v>1</v>
      </c>
      <c r="E192" s="232">
        <v>111</v>
      </c>
      <c r="F192" s="233"/>
      <c r="G192" s="234"/>
      <c r="H192" s="235"/>
      <c r="I192" s="236"/>
      <c r="J192" s="237"/>
      <c r="K192" s="238"/>
      <c r="L192" s="239"/>
      <c r="M192" s="240"/>
      <c r="N192" s="241"/>
      <c r="O192" s="242"/>
      <c r="P192" s="243"/>
      <c r="Q192" s="244"/>
      <c r="R192" s="245"/>
      <c r="S192" s="246">
        <f t="shared" si="11"/>
        <v>0</v>
      </c>
      <c r="T192" s="246">
        <f t="shared" si="13"/>
        <v>0</v>
      </c>
      <c r="U192" s="213" t="str">
        <f t="shared" si="12"/>
        <v>-</v>
      </c>
      <c r="V192" s="247" t="s">
        <v>466</v>
      </c>
      <c r="W192" s="317">
        <v>2.13</v>
      </c>
      <c r="X192" s="317">
        <f t="shared" si="14"/>
        <v>0</v>
      </c>
    </row>
    <row r="193" spans="1:24" s="198" customFormat="1" ht="38.25" customHeight="1">
      <c r="A193" s="216" t="s">
        <v>375</v>
      </c>
      <c r="B193" s="263" t="s">
        <v>516</v>
      </c>
      <c r="C193" s="263" t="s">
        <v>517</v>
      </c>
      <c r="D193" s="208">
        <v>1</v>
      </c>
      <c r="E193" s="232">
        <v>216</v>
      </c>
      <c r="F193" s="233"/>
      <c r="G193" s="234"/>
      <c r="H193" s="235"/>
      <c r="I193" s="236"/>
      <c r="J193" s="237"/>
      <c r="K193" s="238"/>
      <c r="L193" s="239"/>
      <c r="M193" s="240"/>
      <c r="N193" s="241"/>
      <c r="O193" s="242"/>
      <c r="P193" s="243"/>
      <c r="Q193" s="244"/>
      <c r="R193" s="245"/>
      <c r="S193" s="246">
        <f t="shared" si="11"/>
        <v>0</v>
      </c>
      <c r="T193" s="246">
        <f t="shared" si="13"/>
        <v>0</v>
      </c>
      <c r="U193" s="213" t="str">
        <f t="shared" si="12"/>
        <v>-</v>
      </c>
      <c r="V193" s="247" t="s">
        <v>132</v>
      </c>
      <c r="W193" s="317">
        <v>4.5999999999999996</v>
      </c>
      <c r="X193" s="317">
        <f t="shared" si="14"/>
        <v>0</v>
      </c>
    </row>
    <row r="194" spans="1:24" s="198" customFormat="1" ht="38.25" customHeight="1">
      <c r="A194" s="216" t="s">
        <v>375</v>
      </c>
      <c r="B194" s="263" t="s">
        <v>518</v>
      </c>
      <c r="C194" s="263" t="s">
        <v>519</v>
      </c>
      <c r="D194" s="208">
        <v>1</v>
      </c>
      <c r="E194" s="232">
        <v>103</v>
      </c>
      <c r="F194" s="233"/>
      <c r="G194" s="234"/>
      <c r="H194" s="235"/>
      <c r="I194" s="236"/>
      <c r="J194" s="237"/>
      <c r="K194" s="238"/>
      <c r="L194" s="239"/>
      <c r="M194" s="240"/>
      <c r="N194" s="241"/>
      <c r="O194" s="242"/>
      <c r="P194" s="243"/>
      <c r="Q194" s="244"/>
      <c r="R194" s="245"/>
      <c r="S194" s="246">
        <f t="shared" si="11"/>
        <v>0</v>
      </c>
      <c r="T194" s="246">
        <f t="shared" si="13"/>
        <v>0</v>
      </c>
      <c r="U194" s="213" t="str">
        <f t="shared" si="12"/>
        <v>-</v>
      </c>
      <c r="V194" s="247" t="s">
        <v>482</v>
      </c>
      <c r="W194" s="317">
        <v>2.0499999999999998</v>
      </c>
      <c r="X194" s="317">
        <f t="shared" si="14"/>
        <v>0</v>
      </c>
    </row>
    <row r="195" spans="1:24" s="198" customFormat="1" ht="38.25" customHeight="1">
      <c r="A195" s="216" t="s">
        <v>375</v>
      </c>
      <c r="B195" s="263" t="s">
        <v>520</v>
      </c>
      <c r="C195" s="263" t="s">
        <v>521</v>
      </c>
      <c r="D195" s="208">
        <v>1</v>
      </c>
      <c r="E195" s="232">
        <v>82</v>
      </c>
      <c r="F195" s="233"/>
      <c r="G195" s="234"/>
      <c r="H195" s="235"/>
      <c r="I195" s="236"/>
      <c r="J195" s="237"/>
      <c r="K195" s="238"/>
      <c r="L195" s="239"/>
      <c r="M195" s="240"/>
      <c r="N195" s="241"/>
      <c r="O195" s="242"/>
      <c r="P195" s="243"/>
      <c r="Q195" s="244"/>
      <c r="R195" s="245"/>
      <c r="S195" s="246">
        <f t="shared" si="11"/>
        <v>0</v>
      </c>
      <c r="T195" s="246">
        <f t="shared" si="13"/>
        <v>0</v>
      </c>
      <c r="U195" s="213" t="str">
        <f t="shared" si="12"/>
        <v>-</v>
      </c>
      <c r="V195" s="247" t="s">
        <v>482</v>
      </c>
      <c r="W195" s="317">
        <v>1.61</v>
      </c>
      <c r="X195" s="317">
        <f t="shared" si="14"/>
        <v>0</v>
      </c>
    </row>
    <row r="196" spans="1:24" s="198" customFormat="1" ht="37.25" customHeight="1">
      <c r="A196" s="216" t="s">
        <v>206</v>
      </c>
      <c r="B196" s="217" t="s">
        <v>522</v>
      </c>
      <c r="C196" s="217" t="s">
        <v>523</v>
      </c>
      <c r="D196" s="208">
        <v>15</v>
      </c>
      <c r="E196" s="232">
        <v>51</v>
      </c>
      <c r="F196" s="233"/>
      <c r="G196" s="234"/>
      <c r="H196" s="235"/>
      <c r="I196" s="236"/>
      <c r="J196" s="237"/>
      <c r="K196" s="238"/>
      <c r="L196" s="239"/>
      <c r="M196" s="240"/>
      <c r="N196" s="241"/>
      <c r="O196" s="242"/>
      <c r="P196" s="243"/>
      <c r="Q196" s="244"/>
      <c r="R196" s="245"/>
      <c r="S196" s="246">
        <f t="shared" si="11"/>
        <v>0</v>
      </c>
      <c r="T196" s="246">
        <f t="shared" si="13"/>
        <v>0</v>
      </c>
      <c r="U196" s="213" t="str">
        <f t="shared" si="12"/>
        <v>-</v>
      </c>
      <c r="V196" s="249" t="s">
        <v>378</v>
      </c>
      <c r="W196" s="317">
        <v>0.47</v>
      </c>
      <c r="X196" s="317">
        <f t="shared" si="14"/>
        <v>0</v>
      </c>
    </row>
    <row r="197" spans="1:24" s="198" customFormat="1" ht="37.25" customHeight="1">
      <c r="A197" s="216" t="s">
        <v>206</v>
      </c>
      <c r="B197" s="217" t="s">
        <v>524</v>
      </c>
      <c r="C197" s="217" t="s">
        <v>525</v>
      </c>
      <c r="D197" s="208">
        <v>10</v>
      </c>
      <c r="E197" s="232">
        <v>46</v>
      </c>
      <c r="F197" s="233"/>
      <c r="G197" s="234"/>
      <c r="H197" s="235"/>
      <c r="I197" s="236"/>
      <c r="J197" s="237"/>
      <c r="K197" s="238"/>
      <c r="L197" s="239"/>
      <c r="M197" s="240"/>
      <c r="N197" s="241"/>
      <c r="O197" s="242"/>
      <c r="P197" s="243"/>
      <c r="Q197" s="244"/>
      <c r="R197" s="245"/>
      <c r="S197" s="246">
        <f t="shared" si="11"/>
        <v>0</v>
      </c>
      <c r="T197" s="246">
        <f t="shared" si="13"/>
        <v>0</v>
      </c>
      <c r="U197" s="213" t="str">
        <f t="shared" si="12"/>
        <v>-</v>
      </c>
      <c r="V197" s="249" t="s">
        <v>378</v>
      </c>
      <c r="W197" s="317">
        <v>0.56000000000000005</v>
      </c>
      <c r="X197" s="317">
        <f t="shared" si="14"/>
        <v>0</v>
      </c>
    </row>
    <row r="198" spans="1:24" s="198" customFormat="1" ht="37.25" customHeight="1">
      <c r="A198" s="216" t="s">
        <v>206</v>
      </c>
      <c r="B198" s="217" t="s">
        <v>526</v>
      </c>
      <c r="C198" s="217" t="s">
        <v>527</v>
      </c>
      <c r="D198" s="208">
        <v>5</v>
      </c>
      <c r="E198" s="232">
        <v>21</v>
      </c>
      <c r="F198" s="233"/>
      <c r="G198" s="234"/>
      <c r="H198" s="235"/>
      <c r="I198" s="236"/>
      <c r="J198" s="237"/>
      <c r="K198" s="238"/>
      <c r="L198" s="239"/>
      <c r="M198" s="240"/>
      <c r="N198" s="241"/>
      <c r="O198" s="242"/>
      <c r="P198" s="243"/>
      <c r="Q198" s="244"/>
      <c r="R198" s="245"/>
      <c r="S198" s="246">
        <f t="shared" ref="S198:S261" si="15">F198+G198+H198+I198+J198+K198+L198+M198+N198+O198+P198+Q198+R198</f>
        <v>0</v>
      </c>
      <c r="T198" s="246">
        <f t="shared" si="13"/>
        <v>0</v>
      </c>
      <c r="U198" s="213" t="str">
        <f t="shared" ref="U198:U261" si="16">IF(S198&gt;0,S198*E198,"-")</f>
        <v>-</v>
      </c>
      <c r="V198" s="247" t="s">
        <v>528</v>
      </c>
      <c r="W198" s="317">
        <v>0.21</v>
      </c>
      <c r="X198" s="317">
        <f t="shared" si="14"/>
        <v>0</v>
      </c>
    </row>
    <row r="199" spans="1:24" s="198" customFormat="1" ht="37.25" customHeight="1">
      <c r="A199" s="216" t="s">
        <v>206</v>
      </c>
      <c r="B199" s="217" t="s">
        <v>529</v>
      </c>
      <c r="C199" s="217" t="s">
        <v>530</v>
      </c>
      <c r="D199" s="208">
        <v>5</v>
      </c>
      <c r="E199" s="232">
        <v>78</v>
      </c>
      <c r="F199" s="233"/>
      <c r="G199" s="234"/>
      <c r="H199" s="235"/>
      <c r="I199" s="236"/>
      <c r="J199" s="237"/>
      <c r="K199" s="238"/>
      <c r="L199" s="239"/>
      <c r="M199" s="240"/>
      <c r="N199" s="241"/>
      <c r="O199" s="242"/>
      <c r="P199" s="243"/>
      <c r="Q199" s="244"/>
      <c r="R199" s="245"/>
      <c r="S199" s="246">
        <f t="shared" si="15"/>
        <v>0</v>
      </c>
      <c r="T199" s="246">
        <f t="shared" ref="T199:T262" si="17">S199*D199</f>
        <v>0</v>
      </c>
      <c r="U199" s="213" t="str">
        <f t="shared" si="16"/>
        <v>-</v>
      </c>
      <c r="V199" s="247" t="s">
        <v>531</v>
      </c>
      <c r="W199" s="317">
        <v>1.69</v>
      </c>
      <c r="X199" s="317">
        <f t="shared" si="14"/>
        <v>0</v>
      </c>
    </row>
    <row r="200" spans="1:24" s="198" customFormat="1" ht="37.25" customHeight="1">
      <c r="A200" s="216" t="s">
        <v>206</v>
      </c>
      <c r="B200" s="217" t="s">
        <v>532</v>
      </c>
      <c r="C200" s="217" t="s">
        <v>533</v>
      </c>
      <c r="D200" s="208">
        <v>3</v>
      </c>
      <c r="E200" s="232">
        <v>60</v>
      </c>
      <c r="F200" s="233"/>
      <c r="G200" s="234"/>
      <c r="H200" s="235"/>
      <c r="I200" s="236"/>
      <c r="J200" s="237"/>
      <c r="K200" s="238"/>
      <c r="L200" s="239"/>
      <c r="M200" s="240"/>
      <c r="N200" s="241"/>
      <c r="O200" s="242"/>
      <c r="P200" s="243"/>
      <c r="Q200" s="244"/>
      <c r="R200" s="245"/>
      <c r="S200" s="246">
        <f t="shared" si="15"/>
        <v>0</v>
      </c>
      <c r="T200" s="246">
        <f t="shared" si="17"/>
        <v>0</v>
      </c>
      <c r="U200" s="213" t="str">
        <f t="shared" si="16"/>
        <v>-</v>
      </c>
      <c r="V200" s="247" t="s">
        <v>534</v>
      </c>
      <c r="W200" s="317">
        <v>1.32</v>
      </c>
      <c r="X200" s="317">
        <f t="shared" si="14"/>
        <v>0</v>
      </c>
    </row>
    <row r="201" spans="1:24" s="198" customFormat="1" ht="37.25" customHeight="1">
      <c r="A201" s="216" t="s">
        <v>206</v>
      </c>
      <c r="B201" s="217" t="s">
        <v>535</v>
      </c>
      <c r="C201" s="217" t="s">
        <v>536</v>
      </c>
      <c r="D201" s="208">
        <v>3</v>
      </c>
      <c r="E201" s="232">
        <v>89</v>
      </c>
      <c r="F201" s="233"/>
      <c r="G201" s="234"/>
      <c r="H201" s="235"/>
      <c r="I201" s="236"/>
      <c r="J201" s="237"/>
      <c r="K201" s="238"/>
      <c r="L201" s="239"/>
      <c r="M201" s="240"/>
      <c r="N201" s="241"/>
      <c r="O201" s="242"/>
      <c r="P201" s="243"/>
      <c r="Q201" s="244"/>
      <c r="R201" s="245"/>
      <c r="S201" s="246">
        <f t="shared" si="15"/>
        <v>0</v>
      </c>
      <c r="T201" s="246">
        <f t="shared" si="17"/>
        <v>0</v>
      </c>
      <c r="U201" s="213" t="str">
        <f t="shared" si="16"/>
        <v>-</v>
      </c>
      <c r="V201" s="247" t="s">
        <v>537</v>
      </c>
      <c r="W201" s="317">
        <v>1.3</v>
      </c>
      <c r="X201" s="317">
        <f t="shared" si="14"/>
        <v>0</v>
      </c>
    </row>
    <row r="202" spans="1:24" s="198" customFormat="1" ht="53" customHeight="1">
      <c r="A202" s="216" t="s">
        <v>206</v>
      </c>
      <c r="B202" s="217" t="s">
        <v>538</v>
      </c>
      <c r="C202" s="217" t="s">
        <v>539</v>
      </c>
      <c r="D202" s="208">
        <v>3</v>
      </c>
      <c r="E202" s="232">
        <v>132</v>
      </c>
      <c r="F202" s="233"/>
      <c r="G202" s="234"/>
      <c r="H202" s="235"/>
      <c r="I202" s="236"/>
      <c r="J202" s="237"/>
      <c r="K202" s="238"/>
      <c r="L202" s="239"/>
      <c r="M202" s="240"/>
      <c r="N202" s="241"/>
      <c r="O202" s="242"/>
      <c r="P202" s="243"/>
      <c r="Q202" s="244"/>
      <c r="R202" s="245"/>
      <c r="S202" s="246">
        <f t="shared" si="15"/>
        <v>0</v>
      </c>
      <c r="T202" s="246">
        <f t="shared" si="17"/>
        <v>0</v>
      </c>
      <c r="U202" s="213" t="str">
        <f t="shared" si="16"/>
        <v>-</v>
      </c>
      <c r="V202" s="247" t="s">
        <v>540</v>
      </c>
      <c r="W202" s="317">
        <v>2.21</v>
      </c>
      <c r="X202" s="317">
        <f t="shared" si="14"/>
        <v>0</v>
      </c>
    </row>
    <row r="203" spans="1:24" s="198" customFormat="1" ht="37.25" customHeight="1">
      <c r="A203" s="216" t="s">
        <v>206</v>
      </c>
      <c r="B203" s="217" t="s">
        <v>541</v>
      </c>
      <c r="C203" s="217" t="s">
        <v>542</v>
      </c>
      <c r="D203" s="208">
        <v>2</v>
      </c>
      <c r="E203" s="232">
        <v>67</v>
      </c>
      <c r="F203" s="233"/>
      <c r="G203" s="234"/>
      <c r="H203" s="235"/>
      <c r="I203" s="236"/>
      <c r="J203" s="237"/>
      <c r="K203" s="238"/>
      <c r="L203" s="239"/>
      <c r="M203" s="240"/>
      <c r="N203" s="241"/>
      <c r="O203" s="242"/>
      <c r="P203" s="243"/>
      <c r="Q203" s="244"/>
      <c r="R203" s="245"/>
      <c r="S203" s="246">
        <f t="shared" si="15"/>
        <v>0</v>
      </c>
      <c r="T203" s="246">
        <f t="shared" si="17"/>
        <v>0</v>
      </c>
      <c r="U203" s="213" t="str">
        <f t="shared" si="16"/>
        <v>-</v>
      </c>
      <c r="V203" s="247" t="s">
        <v>1291</v>
      </c>
      <c r="W203" s="317">
        <v>1.02</v>
      </c>
      <c r="X203" s="317">
        <f t="shared" si="14"/>
        <v>0</v>
      </c>
    </row>
    <row r="204" spans="1:24" s="198" customFormat="1" ht="37.25" customHeight="1">
      <c r="A204" s="216" t="s">
        <v>206</v>
      </c>
      <c r="B204" s="217" t="s">
        <v>543</v>
      </c>
      <c r="C204" s="217" t="s">
        <v>544</v>
      </c>
      <c r="D204" s="208">
        <v>2</v>
      </c>
      <c r="E204" s="232">
        <v>101</v>
      </c>
      <c r="F204" s="233"/>
      <c r="G204" s="234"/>
      <c r="H204" s="235"/>
      <c r="I204" s="236"/>
      <c r="J204" s="237"/>
      <c r="K204" s="238"/>
      <c r="L204" s="239"/>
      <c r="M204" s="240"/>
      <c r="N204" s="241"/>
      <c r="O204" s="242"/>
      <c r="P204" s="243"/>
      <c r="Q204" s="244"/>
      <c r="R204" s="245"/>
      <c r="S204" s="246">
        <f t="shared" si="15"/>
        <v>0</v>
      </c>
      <c r="T204" s="246">
        <f t="shared" si="17"/>
        <v>0</v>
      </c>
      <c r="U204" s="213" t="str">
        <f t="shared" si="16"/>
        <v>-</v>
      </c>
      <c r="V204" s="247" t="s">
        <v>687</v>
      </c>
      <c r="W204" s="317">
        <v>1.85</v>
      </c>
      <c r="X204" s="317">
        <f t="shared" si="14"/>
        <v>0</v>
      </c>
    </row>
    <row r="205" spans="1:24" s="198" customFormat="1" ht="37.25" customHeight="1">
      <c r="A205" s="216" t="s">
        <v>206</v>
      </c>
      <c r="B205" s="217" t="s">
        <v>545</v>
      </c>
      <c r="C205" s="217" t="s">
        <v>546</v>
      </c>
      <c r="D205" s="208">
        <v>2</v>
      </c>
      <c r="E205" s="232">
        <v>85</v>
      </c>
      <c r="F205" s="233"/>
      <c r="G205" s="234"/>
      <c r="H205" s="235"/>
      <c r="I205" s="236"/>
      <c r="J205" s="237"/>
      <c r="K205" s="238"/>
      <c r="L205" s="239"/>
      <c r="M205" s="240"/>
      <c r="N205" s="241"/>
      <c r="O205" s="242"/>
      <c r="P205" s="243"/>
      <c r="Q205" s="244"/>
      <c r="R205" s="245"/>
      <c r="S205" s="246">
        <f t="shared" si="15"/>
        <v>0</v>
      </c>
      <c r="T205" s="246">
        <f t="shared" si="17"/>
        <v>0</v>
      </c>
      <c r="U205" s="213" t="str">
        <f t="shared" si="16"/>
        <v>-</v>
      </c>
      <c r="V205" s="247" t="s">
        <v>547</v>
      </c>
      <c r="W205" s="317">
        <v>1.44</v>
      </c>
      <c r="X205" s="317">
        <f t="shared" si="14"/>
        <v>0</v>
      </c>
    </row>
    <row r="206" spans="1:24" s="198" customFormat="1" ht="37.25" customHeight="1">
      <c r="A206" s="216" t="s">
        <v>206</v>
      </c>
      <c r="B206" s="217" t="s">
        <v>548</v>
      </c>
      <c r="C206" s="217" t="s">
        <v>549</v>
      </c>
      <c r="D206" s="208">
        <v>2</v>
      </c>
      <c r="E206" s="232">
        <v>97</v>
      </c>
      <c r="F206" s="233"/>
      <c r="G206" s="234"/>
      <c r="H206" s="235"/>
      <c r="I206" s="236"/>
      <c r="J206" s="237"/>
      <c r="K206" s="238"/>
      <c r="L206" s="239"/>
      <c r="M206" s="240"/>
      <c r="N206" s="241"/>
      <c r="O206" s="242"/>
      <c r="P206" s="243"/>
      <c r="Q206" s="244"/>
      <c r="R206" s="245"/>
      <c r="S206" s="246">
        <f t="shared" si="15"/>
        <v>0</v>
      </c>
      <c r="T206" s="246">
        <f t="shared" si="17"/>
        <v>0</v>
      </c>
      <c r="U206" s="213" t="str">
        <f t="shared" si="16"/>
        <v>-</v>
      </c>
      <c r="V206" s="249" t="s">
        <v>378</v>
      </c>
      <c r="W206" s="317">
        <v>1.69</v>
      </c>
      <c r="X206" s="317">
        <f t="shared" si="14"/>
        <v>0</v>
      </c>
    </row>
    <row r="207" spans="1:24" s="198" customFormat="1" ht="37.25" customHeight="1">
      <c r="A207" s="216" t="s">
        <v>206</v>
      </c>
      <c r="B207" s="217" t="s">
        <v>550</v>
      </c>
      <c r="C207" s="217" t="s">
        <v>551</v>
      </c>
      <c r="D207" s="208">
        <v>1</v>
      </c>
      <c r="E207" s="232">
        <v>76</v>
      </c>
      <c r="F207" s="233"/>
      <c r="G207" s="234"/>
      <c r="H207" s="235"/>
      <c r="I207" s="236"/>
      <c r="J207" s="237"/>
      <c r="K207" s="238"/>
      <c r="L207" s="239"/>
      <c r="M207" s="240"/>
      <c r="N207" s="241"/>
      <c r="O207" s="242"/>
      <c r="P207" s="243"/>
      <c r="Q207" s="244"/>
      <c r="R207" s="245"/>
      <c r="S207" s="246">
        <f t="shared" si="15"/>
        <v>0</v>
      </c>
      <c r="T207" s="246">
        <f t="shared" si="17"/>
        <v>0</v>
      </c>
      <c r="U207" s="213" t="str">
        <f t="shared" si="16"/>
        <v>-</v>
      </c>
      <c r="V207" s="247" t="s">
        <v>132</v>
      </c>
      <c r="W207" s="317">
        <v>1.5</v>
      </c>
      <c r="X207" s="317">
        <f t="shared" si="14"/>
        <v>0</v>
      </c>
    </row>
    <row r="208" spans="1:24" s="198" customFormat="1" ht="37.25" customHeight="1">
      <c r="A208" s="216" t="s">
        <v>206</v>
      </c>
      <c r="B208" s="217" t="s">
        <v>552</v>
      </c>
      <c r="C208" s="217" t="s">
        <v>553</v>
      </c>
      <c r="D208" s="208">
        <v>1</v>
      </c>
      <c r="E208" s="232">
        <v>67</v>
      </c>
      <c r="F208" s="233"/>
      <c r="G208" s="234"/>
      <c r="H208" s="235"/>
      <c r="I208" s="236"/>
      <c r="J208" s="237"/>
      <c r="K208" s="238"/>
      <c r="L208" s="239"/>
      <c r="M208" s="240"/>
      <c r="N208" s="241"/>
      <c r="O208" s="242"/>
      <c r="P208" s="243"/>
      <c r="Q208" s="244"/>
      <c r="R208" s="245"/>
      <c r="S208" s="246">
        <f t="shared" si="15"/>
        <v>0</v>
      </c>
      <c r="T208" s="246">
        <f t="shared" si="17"/>
        <v>0</v>
      </c>
      <c r="U208" s="213" t="str">
        <f t="shared" si="16"/>
        <v>-</v>
      </c>
      <c r="V208" s="247" t="s">
        <v>149</v>
      </c>
      <c r="W208" s="317">
        <v>1.21</v>
      </c>
      <c r="X208" s="317">
        <f t="shared" si="14"/>
        <v>0</v>
      </c>
    </row>
    <row r="209" spans="1:24" s="198" customFormat="1" ht="37.25" customHeight="1">
      <c r="A209" s="216" t="s">
        <v>206</v>
      </c>
      <c r="B209" s="217" t="s">
        <v>554</v>
      </c>
      <c r="C209" s="217" t="s">
        <v>555</v>
      </c>
      <c r="D209" s="208">
        <v>1</v>
      </c>
      <c r="E209" s="232">
        <v>70</v>
      </c>
      <c r="F209" s="233"/>
      <c r="G209" s="234"/>
      <c r="H209" s="235"/>
      <c r="I209" s="236"/>
      <c r="J209" s="237"/>
      <c r="K209" s="238"/>
      <c r="L209" s="239"/>
      <c r="M209" s="240"/>
      <c r="N209" s="241"/>
      <c r="O209" s="242"/>
      <c r="P209" s="243"/>
      <c r="Q209" s="244"/>
      <c r="R209" s="245"/>
      <c r="S209" s="246">
        <f t="shared" si="15"/>
        <v>0</v>
      </c>
      <c r="T209" s="246">
        <f t="shared" si="17"/>
        <v>0</v>
      </c>
      <c r="U209" s="213" t="str">
        <f t="shared" si="16"/>
        <v>-</v>
      </c>
      <c r="V209" s="247" t="s">
        <v>149</v>
      </c>
      <c r="W209" s="317">
        <v>1.26</v>
      </c>
      <c r="X209" s="317">
        <f t="shared" si="14"/>
        <v>0</v>
      </c>
    </row>
    <row r="210" spans="1:24" s="198" customFormat="1" ht="37.25" customHeight="1">
      <c r="A210" s="216" t="s">
        <v>556</v>
      </c>
      <c r="B210" s="217" t="s">
        <v>557</v>
      </c>
      <c r="C210" s="217" t="s">
        <v>558</v>
      </c>
      <c r="D210" s="208">
        <v>20</v>
      </c>
      <c r="E210" s="232">
        <v>63</v>
      </c>
      <c r="F210" s="233"/>
      <c r="G210" s="234"/>
      <c r="H210" s="235"/>
      <c r="I210" s="236"/>
      <c r="J210" s="237"/>
      <c r="K210" s="238"/>
      <c r="L210" s="239"/>
      <c r="M210" s="240"/>
      <c r="N210" s="241"/>
      <c r="O210" s="242"/>
      <c r="P210" s="243"/>
      <c r="Q210" s="244"/>
      <c r="R210" s="245"/>
      <c r="S210" s="246">
        <f t="shared" si="15"/>
        <v>0</v>
      </c>
      <c r="T210" s="246">
        <f t="shared" si="17"/>
        <v>0</v>
      </c>
      <c r="U210" s="213" t="str">
        <f t="shared" si="16"/>
        <v>-</v>
      </c>
      <c r="V210" s="249" t="s">
        <v>378</v>
      </c>
      <c r="W210" s="317">
        <v>0.24</v>
      </c>
      <c r="X210" s="317">
        <f t="shared" si="14"/>
        <v>0</v>
      </c>
    </row>
    <row r="211" spans="1:24" s="198" customFormat="1" ht="37.25" customHeight="1">
      <c r="A211" s="216" t="s">
        <v>556</v>
      </c>
      <c r="B211" s="217" t="s">
        <v>559</v>
      </c>
      <c r="C211" s="217" t="s">
        <v>560</v>
      </c>
      <c r="D211" s="208">
        <v>10</v>
      </c>
      <c r="E211" s="232">
        <v>44</v>
      </c>
      <c r="F211" s="233"/>
      <c r="G211" s="234"/>
      <c r="H211" s="235"/>
      <c r="I211" s="236"/>
      <c r="J211" s="237"/>
      <c r="K211" s="238"/>
      <c r="L211" s="239"/>
      <c r="M211" s="240"/>
      <c r="N211" s="241"/>
      <c r="O211" s="242"/>
      <c r="P211" s="243"/>
      <c r="Q211" s="244"/>
      <c r="R211" s="245"/>
      <c r="S211" s="246">
        <f t="shared" si="15"/>
        <v>0</v>
      </c>
      <c r="T211" s="246">
        <f t="shared" si="17"/>
        <v>0</v>
      </c>
      <c r="U211" s="213" t="str">
        <f t="shared" si="16"/>
        <v>-</v>
      </c>
      <c r="V211" s="249" t="s">
        <v>378</v>
      </c>
      <c r="W211" s="317">
        <v>0.33</v>
      </c>
      <c r="X211" s="317">
        <f t="shared" si="14"/>
        <v>0</v>
      </c>
    </row>
    <row r="212" spans="1:24" s="198" customFormat="1" ht="37.25" customHeight="1">
      <c r="A212" s="216" t="s">
        <v>556</v>
      </c>
      <c r="B212" s="263" t="s">
        <v>561</v>
      </c>
      <c r="C212" s="217" t="s">
        <v>562</v>
      </c>
      <c r="D212" s="208">
        <v>10</v>
      </c>
      <c r="E212" s="232">
        <v>49</v>
      </c>
      <c r="F212" s="233"/>
      <c r="G212" s="234"/>
      <c r="H212" s="235"/>
      <c r="I212" s="236"/>
      <c r="J212" s="237"/>
      <c r="K212" s="238"/>
      <c r="L212" s="239"/>
      <c r="M212" s="240"/>
      <c r="N212" s="241"/>
      <c r="O212" s="242"/>
      <c r="P212" s="243"/>
      <c r="Q212" s="244"/>
      <c r="R212" s="245"/>
      <c r="S212" s="246">
        <f t="shared" si="15"/>
        <v>0</v>
      </c>
      <c r="T212" s="246">
        <f t="shared" si="17"/>
        <v>0</v>
      </c>
      <c r="U212" s="213" t="str">
        <f t="shared" si="16"/>
        <v>-</v>
      </c>
      <c r="V212" s="247" t="s">
        <v>563</v>
      </c>
      <c r="W212" s="317">
        <v>0.55000000000000004</v>
      </c>
      <c r="X212" s="317">
        <f t="shared" si="14"/>
        <v>0</v>
      </c>
    </row>
    <row r="213" spans="1:24" s="198" customFormat="1" ht="37.25" customHeight="1">
      <c r="A213" s="216" t="s">
        <v>556</v>
      </c>
      <c r="B213" s="217" t="s">
        <v>564</v>
      </c>
      <c r="C213" s="217" t="s">
        <v>565</v>
      </c>
      <c r="D213" s="208">
        <v>10</v>
      </c>
      <c r="E213" s="232">
        <v>45</v>
      </c>
      <c r="F213" s="233"/>
      <c r="G213" s="234"/>
      <c r="H213" s="235"/>
      <c r="I213" s="236"/>
      <c r="J213" s="237"/>
      <c r="K213" s="238"/>
      <c r="L213" s="239"/>
      <c r="M213" s="240"/>
      <c r="N213" s="241"/>
      <c r="O213" s="242"/>
      <c r="P213" s="243"/>
      <c r="Q213" s="244"/>
      <c r="R213" s="245"/>
      <c r="S213" s="246">
        <f t="shared" si="15"/>
        <v>0</v>
      </c>
      <c r="T213" s="246">
        <f t="shared" si="17"/>
        <v>0</v>
      </c>
      <c r="U213" s="213" t="str">
        <f t="shared" si="16"/>
        <v>-</v>
      </c>
      <c r="V213" s="249" t="s">
        <v>378</v>
      </c>
      <c r="W213" s="317">
        <v>0.44</v>
      </c>
      <c r="X213" s="317">
        <f t="shared" si="14"/>
        <v>0</v>
      </c>
    </row>
    <row r="214" spans="1:24" s="198" customFormat="1" ht="37.25" customHeight="1">
      <c r="A214" s="216" t="s">
        <v>556</v>
      </c>
      <c r="B214" s="217" t="s">
        <v>566</v>
      </c>
      <c r="C214" s="217" t="s">
        <v>567</v>
      </c>
      <c r="D214" s="208">
        <v>5</v>
      </c>
      <c r="E214" s="232">
        <v>31</v>
      </c>
      <c r="F214" s="233"/>
      <c r="G214" s="234"/>
      <c r="H214" s="235"/>
      <c r="I214" s="236"/>
      <c r="J214" s="237"/>
      <c r="K214" s="238"/>
      <c r="L214" s="239"/>
      <c r="M214" s="240"/>
      <c r="N214" s="241"/>
      <c r="O214" s="242"/>
      <c r="P214" s="243"/>
      <c r="Q214" s="244"/>
      <c r="R214" s="245"/>
      <c r="S214" s="246">
        <f t="shared" si="15"/>
        <v>0</v>
      </c>
      <c r="T214" s="246">
        <f t="shared" si="17"/>
        <v>0</v>
      </c>
      <c r="U214" s="213" t="str">
        <f t="shared" si="16"/>
        <v>-</v>
      </c>
      <c r="V214" s="249" t="s">
        <v>378</v>
      </c>
      <c r="W214" s="317">
        <v>0.4</v>
      </c>
      <c r="X214" s="317">
        <f t="shared" si="14"/>
        <v>0</v>
      </c>
    </row>
    <row r="215" spans="1:24" s="198" customFormat="1" ht="37.25" customHeight="1">
      <c r="A215" s="216" t="s">
        <v>556</v>
      </c>
      <c r="B215" s="217" t="s">
        <v>568</v>
      </c>
      <c r="C215" s="217" t="s">
        <v>569</v>
      </c>
      <c r="D215" s="208">
        <v>10</v>
      </c>
      <c r="E215" s="232">
        <v>58</v>
      </c>
      <c r="F215" s="233"/>
      <c r="G215" s="234"/>
      <c r="H215" s="235"/>
      <c r="I215" s="236"/>
      <c r="J215" s="237"/>
      <c r="K215" s="238"/>
      <c r="L215" s="239"/>
      <c r="M215" s="240"/>
      <c r="N215" s="241"/>
      <c r="O215" s="242"/>
      <c r="P215" s="243"/>
      <c r="Q215" s="244"/>
      <c r="R215" s="245"/>
      <c r="S215" s="246">
        <f t="shared" si="15"/>
        <v>0</v>
      </c>
      <c r="T215" s="246">
        <f t="shared" si="17"/>
        <v>0</v>
      </c>
      <c r="U215" s="213" t="str">
        <f t="shared" si="16"/>
        <v>-</v>
      </c>
      <c r="V215" s="249" t="s">
        <v>378</v>
      </c>
      <c r="W215" s="317">
        <v>0.57999999999999996</v>
      </c>
      <c r="X215" s="317">
        <f t="shared" si="14"/>
        <v>0</v>
      </c>
    </row>
    <row r="216" spans="1:24" s="198" customFormat="1" ht="37.25" customHeight="1">
      <c r="A216" s="216" t="s">
        <v>556</v>
      </c>
      <c r="B216" s="263" t="s">
        <v>570</v>
      </c>
      <c r="C216" s="217" t="s">
        <v>571</v>
      </c>
      <c r="D216" s="208">
        <v>10</v>
      </c>
      <c r="E216" s="232">
        <v>75</v>
      </c>
      <c r="F216" s="233"/>
      <c r="G216" s="234"/>
      <c r="H216" s="235"/>
      <c r="I216" s="236"/>
      <c r="J216" s="237"/>
      <c r="K216" s="238"/>
      <c r="L216" s="239"/>
      <c r="M216" s="240"/>
      <c r="N216" s="241"/>
      <c r="O216" s="242"/>
      <c r="P216" s="243"/>
      <c r="Q216" s="244"/>
      <c r="R216" s="245"/>
      <c r="S216" s="246">
        <f t="shared" si="15"/>
        <v>0</v>
      </c>
      <c r="T216" s="246">
        <f t="shared" si="17"/>
        <v>0</v>
      </c>
      <c r="U216" s="213" t="str">
        <f t="shared" si="16"/>
        <v>-</v>
      </c>
      <c r="V216" s="247" t="s">
        <v>1292</v>
      </c>
      <c r="W216" s="317">
        <v>1.21</v>
      </c>
      <c r="X216" s="317">
        <f t="shared" si="14"/>
        <v>0</v>
      </c>
    </row>
    <row r="217" spans="1:24" s="198" customFormat="1" ht="37.25" customHeight="1">
      <c r="A217" s="216" t="s">
        <v>556</v>
      </c>
      <c r="B217" s="217" t="s">
        <v>572</v>
      </c>
      <c r="C217" s="217" t="s">
        <v>573</v>
      </c>
      <c r="D217" s="208">
        <v>5</v>
      </c>
      <c r="E217" s="232">
        <v>33</v>
      </c>
      <c r="F217" s="233"/>
      <c r="G217" s="234"/>
      <c r="H217" s="235"/>
      <c r="I217" s="236"/>
      <c r="J217" s="237"/>
      <c r="K217" s="238"/>
      <c r="L217" s="239"/>
      <c r="M217" s="240"/>
      <c r="N217" s="241"/>
      <c r="O217" s="242"/>
      <c r="P217" s="243"/>
      <c r="Q217" s="244"/>
      <c r="R217" s="245"/>
      <c r="S217" s="246">
        <f t="shared" si="15"/>
        <v>0</v>
      </c>
      <c r="T217" s="246">
        <f t="shared" si="17"/>
        <v>0</v>
      </c>
      <c r="U217" s="213" t="str">
        <f t="shared" si="16"/>
        <v>-</v>
      </c>
      <c r="V217" s="247" t="s">
        <v>303</v>
      </c>
      <c r="W217" s="317">
        <v>0.44</v>
      </c>
      <c r="X217" s="317">
        <f t="shared" si="14"/>
        <v>0</v>
      </c>
    </row>
    <row r="218" spans="1:24" s="198" customFormat="1" ht="37.25" customHeight="1">
      <c r="A218" s="216" t="s">
        <v>556</v>
      </c>
      <c r="B218" s="217" t="s">
        <v>574</v>
      </c>
      <c r="C218" s="217" t="s">
        <v>575</v>
      </c>
      <c r="D218" s="208">
        <v>5</v>
      </c>
      <c r="E218" s="232">
        <v>40</v>
      </c>
      <c r="F218" s="233"/>
      <c r="G218" s="234"/>
      <c r="H218" s="235"/>
      <c r="I218" s="236"/>
      <c r="J218" s="237"/>
      <c r="K218" s="238"/>
      <c r="L218" s="239"/>
      <c r="M218" s="240"/>
      <c r="N218" s="241"/>
      <c r="O218" s="242"/>
      <c r="P218" s="243"/>
      <c r="Q218" s="244"/>
      <c r="R218" s="245"/>
      <c r="S218" s="246">
        <f t="shared" si="15"/>
        <v>0</v>
      </c>
      <c r="T218" s="246">
        <f t="shared" si="17"/>
        <v>0</v>
      </c>
      <c r="U218" s="213" t="str">
        <f t="shared" si="16"/>
        <v>-</v>
      </c>
      <c r="V218" s="247" t="s">
        <v>303</v>
      </c>
      <c r="W218" s="317">
        <v>0.59</v>
      </c>
      <c r="X218" s="317">
        <f t="shared" si="14"/>
        <v>0</v>
      </c>
    </row>
    <row r="219" spans="1:24" s="198" customFormat="1" ht="37.25" customHeight="1">
      <c r="A219" s="216" t="s">
        <v>556</v>
      </c>
      <c r="B219" s="217" t="s">
        <v>576</v>
      </c>
      <c r="C219" s="217" t="s">
        <v>577</v>
      </c>
      <c r="D219" s="208">
        <v>10</v>
      </c>
      <c r="E219" s="232">
        <v>95</v>
      </c>
      <c r="F219" s="233"/>
      <c r="G219" s="234"/>
      <c r="H219" s="235"/>
      <c r="I219" s="236"/>
      <c r="J219" s="237"/>
      <c r="K219" s="238"/>
      <c r="L219" s="239"/>
      <c r="M219" s="240"/>
      <c r="N219" s="241"/>
      <c r="O219" s="242"/>
      <c r="P219" s="243"/>
      <c r="Q219" s="244"/>
      <c r="R219" s="245"/>
      <c r="S219" s="246">
        <f t="shared" si="15"/>
        <v>0</v>
      </c>
      <c r="T219" s="246">
        <f t="shared" si="17"/>
        <v>0</v>
      </c>
      <c r="U219" s="213" t="str">
        <f t="shared" si="16"/>
        <v>-</v>
      </c>
      <c r="V219" s="247" t="s">
        <v>1293</v>
      </c>
      <c r="W219" s="317">
        <v>1.56</v>
      </c>
      <c r="X219" s="317">
        <f t="shared" si="14"/>
        <v>0</v>
      </c>
    </row>
    <row r="220" spans="1:24" s="198" customFormat="1" ht="37.25" customHeight="1">
      <c r="A220" s="216" t="s">
        <v>556</v>
      </c>
      <c r="B220" s="263" t="s">
        <v>578</v>
      </c>
      <c r="C220" s="217" t="s">
        <v>579</v>
      </c>
      <c r="D220" s="208">
        <v>5</v>
      </c>
      <c r="E220" s="232">
        <v>43</v>
      </c>
      <c r="F220" s="233"/>
      <c r="G220" s="234"/>
      <c r="H220" s="235"/>
      <c r="I220" s="236"/>
      <c r="J220" s="237"/>
      <c r="K220" s="238"/>
      <c r="L220" s="239"/>
      <c r="M220" s="240"/>
      <c r="N220" s="241"/>
      <c r="O220" s="242"/>
      <c r="P220" s="243"/>
      <c r="Q220" s="244"/>
      <c r="R220" s="245"/>
      <c r="S220" s="246">
        <f t="shared" si="15"/>
        <v>0</v>
      </c>
      <c r="T220" s="246">
        <f t="shared" si="17"/>
        <v>0</v>
      </c>
      <c r="U220" s="213" t="str">
        <f t="shared" si="16"/>
        <v>-</v>
      </c>
      <c r="V220" s="247" t="s">
        <v>303</v>
      </c>
      <c r="W220" s="317">
        <v>0.7</v>
      </c>
      <c r="X220" s="317">
        <f t="shared" si="14"/>
        <v>0</v>
      </c>
    </row>
    <row r="221" spans="1:24" s="198" customFormat="1" ht="37.25" customHeight="1">
      <c r="A221" s="216" t="s">
        <v>556</v>
      </c>
      <c r="B221" s="263" t="s">
        <v>580</v>
      </c>
      <c r="C221" s="217" t="s">
        <v>581</v>
      </c>
      <c r="D221" s="208">
        <v>3</v>
      </c>
      <c r="E221" s="232">
        <v>43</v>
      </c>
      <c r="F221" s="233"/>
      <c r="G221" s="234"/>
      <c r="H221" s="235"/>
      <c r="I221" s="236"/>
      <c r="J221" s="237"/>
      <c r="K221" s="238"/>
      <c r="L221" s="239"/>
      <c r="M221" s="240"/>
      <c r="N221" s="241"/>
      <c r="O221" s="242"/>
      <c r="P221" s="243"/>
      <c r="Q221" s="244"/>
      <c r="R221" s="245"/>
      <c r="S221" s="246">
        <f t="shared" si="15"/>
        <v>0</v>
      </c>
      <c r="T221" s="246">
        <f t="shared" si="17"/>
        <v>0</v>
      </c>
      <c r="U221" s="213" t="str">
        <f t="shared" si="16"/>
        <v>-</v>
      </c>
      <c r="V221" s="247" t="s">
        <v>582</v>
      </c>
      <c r="W221" s="317">
        <v>0.85</v>
      </c>
      <c r="X221" s="317">
        <f t="shared" si="14"/>
        <v>0</v>
      </c>
    </row>
    <row r="222" spans="1:24" s="198" customFormat="1" ht="37.25" customHeight="1">
      <c r="A222" s="216" t="s">
        <v>556</v>
      </c>
      <c r="B222" s="217" t="s">
        <v>583</v>
      </c>
      <c r="C222" s="217" t="s">
        <v>584</v>
      </c>
      <c r="D222" s="208">
        <v>3</v>
      </c>
      <c r="E222" s="232">
        <v>50</v>
      </c>
      <c r="F222" s="233"/>
      <c r="G222" s="234"/>
      <c r="H222" s="235"/>
      <c r="I222" s="236"/>
      <c r="J222" s="237"/>
      <c r="K222" s="238"/>
      <c r="L222" s="239"/>
      <c r="M222" s="240"/>
      <c r="N222" s="241"/>
      <c r="O222" s="242"/>
      <c r="P222" s="243"/>
      <c r="Q222" s="244"/>
      <c r="R222" s="245"/>
      <c r="S222" s="246">
        <f t="shared" si="15"/>
        <v>0</v>
      </c>
      <c r="T222" s="246">
        <f t="shared" si="17"/>
        <v>0</v>
      </c>
      <c r="U222" s="213" t="str">
        <f t="shared" si="16"/>
        <v>-</v>
      </c>
      <c r="V222" s="247" t="s">
        <v>585</v>
      </c>
      <c r="W222" s="317">
        <v>1</v>
      </c>
      <c r="X222" s="317">
        <f t="shared" si="14"/>
        <v>0</v>
      </c>
    </row>
    <row r="223" spans="1:24" s="198" customFormat="1" ht="37.25" customHeight="1">
      <c r="A223" s="216" t="s">
        <v>556</v>
      </c>
      <c r="B223" s="263" t="s">
        <v>586</v>
      </c>
      <c r="C223" s="217" t="s">
        <v>587</v>
      </c>
      <c r="D223" s="208">
        <v>3</v>
      </c>
      <c r="E223" s="232">
        <v>42</v>
      </c>
      <c r="F223" s="233"/>
      <c r="G223" s="234"/>
      <c r="H223" s="235"/>
      <c r="I223" s="236"/>
      <c r="J223" s="237"/>
      <c r="K223" s="238"/>
      <c r="L223" s="239"/>
      <c r="M223" s="240"/>
      <c r="N223" s="241"/>
      <c r="O223" s="242"/>
      <c r="P223" s="243"/>
      <c r="Q223" s="244"/>
      <c r="R223" s="245"/>
      <c r="S223" s="246">
        <f t="shared" si="15"/>
        <v>0</v>
      </c>
      <c r="T223" s="246">
        <f t="shared" si="17"/>
        <v>0</v>
      </c>
      <c r="U223" s="213" t="str">
        <f t="shared" si="16"/>
        <v>-</v>
      </c>
      <c r="V223" s="247" t="s">
        <v>588</v>
      </c>
      <c r="W223" s="317">
        <v>0.8</v>
      </c>
      <c r="X223" s="317">
        <f t="shared" si="14"/>
        <v>0</v>
      </c>
    </row>
    <row r="224" spans="1:24" s="198" customFormat="1" ht="37.25" customHeight="1">
      <c r="A224" s="216" t="s">
        <v>556</v>
      </c>
      <c r="B224" s="263" t="s">
        <v>589</v>
      </c>
      <c r="C224" s="217" t="s">
        <v>590</v>
      </c>
      <c r="D224" s="208">
        <v>3</v>
      </c>
      <c r="E224" s="232">
        <v>54</v>
      </c>
      <c r="F224" s="233"/>
      <c r="G224" s="234"/>
      <c r="H224" s="235"/>
      <c r="I224" s="236"/>
      <c r="J224" s="237"/>
      <c r="K224" s="238"/>
      <c r="L224" s="239"/>
      <c r="M224" s="240"/>
      <c r="N224" s="241"/>
      <c r="O224" s="242"/>
      <c r="P224" s="243"/>
      <c r="Q224" s="244"/>
      <c r="R224" s="245"/>
      <c r="S224" s="246">
        <f t="shared" si="15"/>
        <v>0</v>
      </c>
      <c r="T224" s="246">
        <f t="shared" si="17"/>
        <v>0</v>
      </c>
      <c r="U224" s="213" t="str">
        <f t="shared" si="16"/>
        <v>-</v>
      </c>
      <c r="V224" s="247" t="s">
        <v>582</v>
      </c>
      <c r="W224" s="317">
        <v>1.1100000000000001</v>
      </c>
      <c r="X224" s="317">
        <f t="shared" si="14"/>
        <v>0</v>
      </c>
    </row>
    <row r="225" spans="1:24" s="198" customFormat="1" ht="37.25" customHeight="1">
      <c r="A225" s="216" t="s">
        <v>556</v>
      </c>
      <c r="B225" s="263" t="s">
        <v>591</v>
      </c>
      <c r="C225" s="217" t="s">
        <v>592</v>
      </c>
      <c r="D225" s="208">
        <v>3</v>
      </c>
      <c r="E225" s="232">
        <v>60</v>
      </c>
      <c r="F225" s="233"/>
      <c r="G225" s="234"/>
      <c r="H225" s="235"/>
      <c r="I225" s="236"/>
      <c r="J225" s="237"/>
      <c r="K225" s="238"/>
      <c r="L225" s="239"/>
      <c r="M225" s="240"/>
      <c r="N225" s="241"/>
      <c r="O225" s="242"/>
      <c r="P225" s="243"/>
      <c r="Q225" s="244"/>
      <c r="R225" s="245"/>
      <c r="S225" s="246">
        <f t="shared" si="15"/>
        <v>0</v>
      </c>
      <c r="T225" s="246">
        <f t="shared" si="17"/>
        <v>0</v>
      </c>
      <c r="U225" s="213" t="str">
        <f t="shared" si="16"/>
        <v>-</v>
      </c>
      <c r="V225" s="247" t="s">
        <v>593</v>
      </c>
      <c r="W225" s="317">
        <v>1.27</v>
      </c>
      <c r="X225" s="317">
        <f t="shared" si="14"/>
        <v>0</v>
      </c>
    </row>
    <row r="226" spans="1:24" s="198" customFormat="1" ht="37.25" customHeight="1">
      <c r="A226" s="216" t="s">
        <v>556</v>
      </c>
      <c r="B226" s="263" t="s">
        <v>594</v>
      </c>
      <c r="C226" s="217" t="s">
        <v>595</v>
      </c>
      <c r="D226" s="208">
        <v>3</v>
      </c>
      <c r="E226" s="232">
        <v>80</v>
      </c>
      <c r="F226" s="233"/>
      <c r="G226" s="234"/>
      <c r="H226" s="235"/>
      <c r="I226" s="236"/>
      <c r="J226" s="237"/>
      <c r="K226" s="238"/>
      <c r="L226" s="239"/>
      <c r="M226" s="240"/>
      <c r="N226" s="241"/>
      <c r="O226" s="242"/>
      <c r="P226" s="243"/>
      <c r="Q226" s="244"/>
      <c r="R226" s="245"/>
      <c r="S226" s="246">
        <f t="shared" si="15"/>
        <v>0</v>
      </c>
      <c r="T226" s="246">
        <f t="shared" si="17"/>
        <v>0</v>
      </c>
      <c r="U226" s="213" t="str">
        <f t="shared" si="16"/>
        <v>-</v>
      </c>
      <c r="V226" s="247" t="s">
        <v>596</v>
      </c>
      <c r="W226" s="317">
        <v>1.01</v>
      </c>
      <c r="X226" s="317">
        <f t="shared" si="14"/>
        <v>0</v>
      </c>
    </row>
    <row r="227" spans="1:24" s="198" customFormat="1" ht="37.25" customHeight="1">
      <c r="A227" s="216" t="s">
        <v>556</v>
      </c>
      <c r="B227" s="263" t="s">
        <v>597</v>
      </c>
      <c r="C227" s="217" t="s">
        <v>598</v>
      </c>
      <c r="D227" s="208">
        <v>3</v>
      </c>
      <c r="E227" s="232">
        <v>76</v>
      </c>
      <c r="F227" s="233"/>
      <c r="G227" s="234"/>
      <c r="H227" s="235"/>
      <c r="I227" s="236"/>
      <c r="J227" s="237"/>
      <c r="K227" s="238"/>
      <c r="L227" s="239"/>
      <c r="M227" s="240"/>
      <c r="N227" s="241"/>
      <c r="O227" s="242"/>
      <c r="P227" s="243"/>
      <c r="Q227" s="244"/>
      <c r="R227" s="245"/>
      <c r="S227" s="246">
        <f t="shared" si="15"/>
        <v>0</v>
      </c>
      <c r="T227" s="246">
        <f t="shared" si="17"/>
        <v>0</v>
      </c>
      <c r="U227" s="213" t="str">
        <f t="shared" si="16"/>
        <v>-</v>
      </c>
      <c r="V227" s="247" t="s">
        <v>599</v>
      </c>
      <c r="W227" s="317">
        <v>0.92</v>
      </c>
      <c r="X227" s="317">
        <f t="shared" si="14"/>
        <v>0</v>
      </c>
    </row>
    <row r="228" spans="1:24" s="198" customFormat="1" ht="37.25" customHeight="1">
      <c r="A228" s="216" t="s">
        <v>556</v>
      </c>
      <c r="B228" s="263" t="s">
        <v>600</v>
      </c>
      <c r="C228" s="217" t="s">
        <v>601</v>
      </c>
      <c r="D228" s="208">
        <v>3</v>
      </c>
      <c r="E228" s="232">
        <v>79</v>
      </c>
      <c r="F228" s="233"/>
      <c r="G228" s="234"/>
      <c r="H228" s="235"/>
      <c r="I228" s="236"/>
      <c r="J228" s="237"/>
      <c r="K228" s="238"/>
      <c r="L228" s="239"/>
      <c r="M228" s="240"/>
      <c r="N228" s="241"/>
      <c r="O228" s="242"/>
      <c r="P228" s="243"/>
      <c r="Q228" s="244"/>
      <c r="R228" s="245"/>
      <c r="S228" s="246">
        <f t="shared" si="15"/>
        <v>0</v>
      </c>
      <c r="T228" s="246">
        <f t="shared" si="17"/>
        <v>0</v>
      </c>
      <c r="U228" s="213" t="str">
        <f t="shared" si="16"/>
        <v>-</v>
      </c>
      <c r="V228" s="247" t="s">
        <v>1294</v>
      </c>
      <c r="W228" s="317">
        <v>1.01</v>
      </c>
      <c r="X228" s="317">
        <f t="shared" si="14"/>
        <v>0</v>
      </c>
    </row>
    <row r="229" spans="1:24" s="198" customFormat="1" ht="37.25" customHeight="1">
      <c r="A229" s="216" t="s">
        <v>556</v>
      </c>
      <c r="B229" s="263" t="s">
        <v>602</v>
      </c>
      <c r="C229" s="217" t="s">
        <v>603</v>
      </c>
      <c r="D229" s="208">
        <v>3</v>
      </c>
      <c r="E229" s="232">
        <v>78</v>
      </c>
      <c r="F229" s="233"/>
      <c r="G229" s="234"/>
      <c r="H229" s="235"/>
      <c r="I229" s="236"/>
      <c r="J229" s="237"/>
      <c r="K229" s="238"/>
      <c r="L229" s="239"/>
      <c r="M229" s="240"/>
      <c r="N229" s="241"/>
      <c r="O229" s="242"/>
      <c r="P229" s="243"/>
      <c r="Q229" s="244"/>
      <c r="R229" s="245"/>
      <c r="S229" s="246">
        <f t="shared" si="15"/>
        <v>0</v>
      </c>
      <c r="T229" s="246">
        <f t="shared" si="17"/>
        <v>0</v>
      </c>
      <c r="U229" s="213" t="str">
        <f t="shared" si="16"/>
        <v>-</v>
      </c>
      <c r="V229" s="247" t="s">
        <v>604</v>
      </c>
      <c r="W229" s="317">
        <v>0.94</v>
      </c>
      <c r="X229" s="317">
        <f t="shared" si="14"/>
        <v>0</v>
      </c>
    </row>
    <row r="230" spans="1:24" s="198" customFormat="1" ht="37.25" customHeight="1">
      <c r="A230" s="216" t="s">
        <v>556</v>
      </c>
      <c r="B230" s="263" t="s">
        <v>605</v>
      </c>
      <c r="C230" s="217" t="s">
        <v>606</v>
      </c>
      <c r="D230" s="208">
        <v>3</v>
      </c>
      <c r="E230" s="232">
        <v>78</v>
      </c>
      <c r="F230" s="233"/>
      <c r="G230" s="234"/>
      <c r="H230" s="235"/>
      <c r="I230" s="236"/>
      <c r="J230" s="237"/>
      <c r="K230" s="238"/>
      <c r="L230" s="239"/>
      <c r="M230" s="240"/>
      <c r="N230" s="241"/>
      <c r="O230" s="242"/>
      <c r="P230" s="243"/>
      <c r="Q230" s="244"/>
      <c r="R230" s="245"/>
      <c r="S230" s="246">
        <f t="shared" si="15"/>
        <v>0</v>
      </c>
      <c r="T230" s="246">
        <f t="shared" si="17"/>
        <v>0</v>
      </c>
      <c r="U230" s="213" t="str">
        <f t="shared" si="16"/>
        <v>-</v>
      </c>
      <c r="V230" s="247" t="s">
        <v>607</v>
      </c>
      <c r="W230" s="317">
        <v>1.7</v>
      </c>
      <c r="X230" s="317">
        <f t="shared" si="14"/>
        <v>0</v>
      </c>
    </row>
    <row r="231" spans="1:24" s="198" customFormat="1" ht="37.25" customHeight="1">
      <c r="A231" s="216" t="s">
        <v>556</v>
      </c>
      <c r="B231" s="263" t="s">
        <v>608</v>
      </c>
      <c r="C231" s="217" t="s">
        <v>609</v>
      </c>
      <c r="D231" s="208">
        <v>3</v>
      </c>
      <c r="E231" s="232">
        <v>104</v>
      </c>
      <c r="F231" s="233"/>
      <c r="G231" s="234"/>
      <c r="H231" s="235"/>
      <c r="I231" s="236"/>
      <c r="J231" s="237"/>
      <c r="K231" s="238"/>
      <c r="L231" s="239"/>
      <c r="M231" s="240"/>
      <c r="N231" s="241"/>
      <c r="O231" s="242"/>
      <c r="P231" s="243"/>
      <c r="Q231" s="244"/>
      <c r="R231" s="245"/>
      <c r="S231" s="246">
        <f t="shared" si="15"/>
        <v>0</v>
      </c>
      <c r="T231" s="246">
        <f t="shared" si="17"/>
        <v>0</v>
      </c>
      <c r="U231" s="213" t="str">
        <f t="shared" si="16"/>
        <v>-</v>
      </c>
      <c r="V231" s="247" t="s">
        <v>1295</v>
      </c>
      <c r="W231" s="317">
        <v>1.53</v>
      </c>
      <c r="X231" s="317">
        <f t="shared" si="14"/>
        <v>0</v>
      </c>
    </row>
    <row r="232" spans="1:24" s="198" customFormat="1" ht="37.25" customHeight="1">
      <c r="A232" s="216" t="s">
        <v>556</v>
      </c>
      <c r="B232" s="263" t="s">
        <v>610</v>
      </c>
      <c r="C232" s="217" t="s">
        <v>611</v>
      </c>
      <c r="D232" s="208">
        <v>2</v>
      </c>
      <c r="E232" s="232">
        <v>53</v>
      </c>
      <c r="F232" s="233"/>
      <c r="G232" s="234"/>
      <c r="H232" s="235"/>
      <c r="I232" s="236"/>
      <c r="J232" s="237"/>
      <c r="K232" s="238"/>
      <c r="L232" s="239"/>
      <c r="M232" s="240"/>
      <c r="N232" s="241"/>
      <c r="O232" s="242"/>
      <c r="P232" s="243"/>
      <c r="Q232" s="244"/>
      <c r="R232" s="245"/>
      <c r="S232" s="246">
        <f t="shared" si="15"/>
        <v>0</v>
      </c>
      <c r="T232" s="246">
        <f t="shared" si="17"/>
        <v>0</v>
      </c>
      <c r="U232" s="213" t="str">
        <f t="shared" si="16"/>
        <v>-</v>
      </c>
      <c r="V232" s="247" t="s">
        <v>612</v>
      </c>
      <c r="W232" s="317">
        <v>1.18</v>
      </c>
      <c r="X232" s="317">
        <f t="shared" si="14"/>
        <v>0</v>
      </c>
    </row>
    <row r="233" spans="1:24" s="198" customFormat="1" ht="37.25" customHeight="1">
      <c r="A233" s="216" t="s">
        <v>556</v>
      </c>
      <c r="B233" s="217" t="s">
        <v>613</v>
      </c>
      <c r="C233" s="217" t="s">
        <v>614</v>
      </c>
      <c r="D233" s="208">
        <v>2</v>
      </c>
      <c r="E233" s="232">
        <v>51</v>
      </c>
      <c r="F233" s="233"/>
      <c r="G233" s="234"/>
      <c r="H233" s="235"/>
      <c r="I233" s="236"/>
      <c r="J233" s="237"/>
      <c r="K233" s="238"/>
      <c r="L233" s="239"/>
      <c r="M233" s="240"/>
      <c r="N233" s="241"/>
      <c r="O233" s="242"/>
      <c r="P233" s="243"/>
      <c r="Q233" s="244"/>
      <c r="R233" s="245"/>
      <c r="S233" s="246">
        <f t="shared" si="15"/>
        <v>0</v>
      </c>
      <c r="T233" s="246">
        <f t="shared" si="17"/>
        <v>0</v>
      </c>
      <c r="U233" s="213" t="str">
        <f t="shared" si="16"/>
        <v>-</v>
      </c>
      <c r="V233" s="247" t="s">
        <v>327</v>
      </c>
      <c r="W233" s="317">
        <v>0.63</v>
      </c>
      <c r="X233" s="317">
        <f t="shared" si="14"/>
        <v>0</v>
      </c>
    </row>
    <row r="234" spans="1:24" s="198" customFormat="1" ht="37.25" customHeight="1">
      <c r="A234" s="216" t="s">
        <v>556</v>
      </c>
      <c r="B234" s="263" t="s">
        <v>615</v>
      </c>
      <c r="C234" s="217" t="s">
        <v>616</v>
      </c>
      <c r="D234" s="208">
        <v>2</v>
      </c>
      <c r="E234" s="232">
        <v>89</v>
      </c>
      <c r="F234" s="233"/>
      <c r="G234" s="234"/>
      <c r="H234" s="235"/>
      <c r="I234" s="236"/>
      <c r="J234" s="237"/>
      <c r="K234" s="238"/>
      <c r="L234" s="239"/>
      <c r="M234" s="240"/>
      <c r="N234" s="241"/>
      <c r="O234" s="242"/>
      <c r="P234" s="243"/>
      <c r="Q234" s="244"/>
      <c r="R234" s="245"/>
      <c r="S234" s="246">
        <f t="shared" si="15"/>
        <v>0</v>
      </c>
      <c r="T234" s="246">
        <f t="shared" si="17"/>
        <v>0</v>
      </c>
      <c r="U234" s="213" t="str">
        <f t="shared" si="16"/>
        <v>-</v>
      </c>
      <c r="V234" s="247" t="s">
        <v>617</v>
      </c>
      <c r="W234" s="317">
        <v>1.4</v>
      </c>
      <c r="X234" s="317">
        <f t="shared" si="14"/>
        <v>0</v>
      </c>
    </row>
    <row r="235" spans="1:24" s="198" customFormat="1" ht="37.25" customHeight="1">
      <c r="A235" s="216" t="s">
        <v>556</v>
      </c>
      <c r="B235" s="217" t="s">
        <v>618</v>
      </c>
      <c r="C235" s="217" t="s">
        <v>619</v>
      </c>
      <c r="D235" s="208">
        <v>2</v>
      </c>
      <c r="E235" s="232">
        <v>86</v>
      </c>
      <c r="F235" s="233"/>
      <c r="G235" s="234"/>
      <c r="H235" s="235"/>
      <c r="I235" s="236"/>
      <c r="J235" s="237"/>
      <c r="K235" s="238"/>
      <c r="L235" s="239"/>
      <c r="M235" s="240"/>
      <c r="N235" s="241"/>
      <c r="O235" s="242"/>
      <c r="P235" s="243"/>
      <c r="Q235" s="244"/>
      <c r="R235" s="245"/>
      <c r="S235" s="246">
        <f t="shared" si="15"/>
        <v>0</v>
      </c>
      <c r="T235" s="246">
        <f t="shared" si="17"/>
        <v>0</v>
      </c>
      <c r="U235" s="213" t="str">
        <f t="shared" si="16"/>
        <v>-</v>
      </c>
      <c r="V235" s="247" t="s">
        <v>620</v>
      </c>
      <c r="W235" s="317">
        <v>1.36</v>
      </c>
      <c r="X235" s="317">
        <f t="shared" si="14"/>
        <v>0</v>
      </c>
    </row>
    <row r="236" spans="1:24" s="198" customFormat="1" ht="37.25" customHeight="1">
      <c r="A236" s="216" t="s">
        <v>556</v>
      </c>
      <c r="B236" s="263" t="s">
        <v>621</v>
      </c>
      <c r="C236" s="217" t="s">
        <v>622</v>
      </c>
      <c r="D236" s="208">
        <v>2</v>
      </c>
      <c r="E236" s="232">
        <v>76</v>
      </c>
      <c r="F236" s="233"/>
      <c r="G236" s="234"/>
      <c r="H236" s="235"/>
      <c r="I236" s="236"/>
      <c r="J236" s="237"/>
      <c r="K236" s="238"/>
      <c r="L236" s="239"/>
      <c r="M236" s="240"/>
      <c r="N236" s="241"/>
      <c r="O236" s="242"/>
      <c r="P236" s="243"/>
      <c r="Q236" s="244"/>
      <c r="R236" s="245"/>
      <c r="S236" s="246">
        <f t="shared" si="15"/>
        <v>0</v>
      </c>
      <c r="T236" s="246">
        <f t="shared" si="17"/>
        <v>0</v>
      </c>
      <c r="U236" s="213" t="str">
        <f t="shared" si="16"/>
        <v>-</v>
      </c>
      <c r="V236" s="247" t="s">
        <v>620</v>
      </c>
      <c r="W236" s="317">
        <v>1.1100000000000001</v>
      </c>
      <c r="X236" s="317">
        <f t="shared" si="14"/>
        <v>0</v>
      </c>
    </row>
    <row r="237" spans="1:24" s="198" customFormat="1" ht="37.25" customHeight="1">
      <c r="A237" s="216" t="s">
        <v>556</v>
      </c>
      <c r="B237" s="263" t="s">
        <v>623</v>
      </c>
      <c r="C237" s="217" t="s">
        <v>624</v>
      </c>
      <c r="D237" s="208">
        <v>2</v>
      </c>
      <c r="E237" s="232">
        <v>91</v>
      </c>
      <c r="F237" s="233"/>
      <c r="G237" s="234"/>
      <c r="H237" s="235"/>
      <c r="I237" s="236"/>
      <c r="J237" s="237"/>
      <c r="K237" s="238"/>
      <c r="L237" s="239"/>
      <c r="M237" s="240"/>
      <c r="N237" s="241"/>
      <c r="O237" s="242"/>
      <c r="P237" s="243"/>
      <c r="Q237" s="244"/>
      <c r="R237" s="245"/>
      <c r="S237" s="246">
        <f t="shared" si="15"/>
        <v>0</v>
      </c>
      <c r="T237" s="246">
        <f t="shared" si="17"/>
        <v>0</v>
      </c>
      <c r="U237" s="213" t="str">
        <f t="shared" si="16"/>
        <v>-</v>
      </c>
      <c r="V237" s="247" t="s">
        <v>1296</v>
      </c>
      <c r="W237" s="317">
        <v>1.46</v>
      </c>
      <c r="X237" s="317">
        <f t="shared" si="14"/>
        <v>0</v>
      </c>
    </row>
    <row r="238" spans="1:24" s="198" customFormat="1" ht="37.25" customHeight="1">
      <c r="A238" s="216" t="s">
        <v>556</v>
      </c>
      <c r="B238" s="263" t="s">
        <v>625</v>
      </c>
      <c r="C238" s="217" t="s">
        <v>626</v>
      </c>
      <c r="D238" s="208">
        <v>2</v>
      </c>
      <c r="E238" s="232">
        <v>82</v>
      </c>
      <c r="F238" s="233"/>
      <c r="G238" s="234"/>
      <c r="H238" s="235"/>
      <c r="I238" s="236"/>
      <c r="J238" s="237"/>
      <c r="K238" s="238"/>
      <c r="L238" s="239"/>
      <c r="M238" s="240"/>
      <c r="N238" s="241"/>
      <c r="O238" s="242"/>
      <c r="P238" s="243"/>
      <c r="Q238" s="244"/>
      <c r="R238" s="245"/>
      <c r="S238" s="246">
        <f t="shared" si="15"/>
        <v>0</v>
      </c>
      <c r="T238" s="246">
        <f t="shared" si="17"/>
        <v>0</v>
      </c>
      <c r="U238" s="213" t="str">
        <f t="shared" si="16"/>
        <v>-</v>
      </c>
      <c r="V238" s="247" t="s">
        <v>1297</v>
      </c>
      <c r="W238" s="317">
        <v>1.27</v>
      </c>
      <c r="X238" s="317">
        <f t="shared" si="14"/>
        <v>0</v>
      </c>
    </row>
    <row r="239" spans="1:24" s="198" customFormat="1" ht="37.25" customHeight="1">
      <c r="A239" s="216" t="s">
        <v>556</v>
      </c>
      <c r="B239" s="263" t="s">
        <v>627</v>
      </c>
      <c r="C239" s="217" t="s">
        <v>628</v>
      </c>
      <c r="D239" s="208">
        <v>2</v>
      </c>
      <c r="E239" s="232">
        <v>69</v>
      </c>
      <c r="F239" s="233"/>
      <c r="G239" s="234"/>
      <c r="H239" s="235"/>
      <c r="I239" s="236"/>
      <c r="J239" s="237"/>
      <c r="K239" s="238"/>
      <c r="L239" s="239"/>
      <c r="M239" s="240"/>
      <c r="N239" s="241"/>
      <c r="O239" s="242"/>
      <c r="P239" s="243"/>
      <c r="Q239" s="244"/>
      <c r="R239" s="245"/>
      <c r="S239" s="246">
        <f t="shared" si="15"/>
        <v>0</v>
      </c>
      <c r="T239" s="246">
        <f t="shared" si="17"/>
        <v>0</v>
      </c>
      <c r="U239" s="213" t="str">
        <f t="shared" si="16"/>
        <v>-</v>
      </c>
      <c r="V239" s="247" t="s">
        <v>333</v>
      </c>
      <c r="W239" s="317">
        <v>0.99</v>
      </c>
      <c r="X239" s="317">
        <f t="shared" si="14"/>
        <v>0</v>
      </c>
    </row>
    <row r="240" spans="1:24" s="198" customFormat="1" ht="37.25" customHeight="1">
      <c r="A240" s="216" t="s">
        <v>556</v>
      </c>
      <c r="B240" s="263" t="s">
        <v>629</v>
      </c>
      <c r="C240" s="217" t="s">
        <v>630</v>
      </c>
      <c r="D240" s="208">
        <v>2</v>
      </c>
      <c r="E240" s="232">
        <v>113</v>
      </c>
      <c r="F240" s="233"/>
      <c r="G240" s="234"/>
      <c r="H240" s="235"/>
      <c r="I240" s="236"/>
      <c r="J240" s="237"/>
      <c r="K240" s="238"/>
      <c r="L240" s="239"/>
      <c r="M240" s="240"/>
      <c r="N240" s="241"/>
      <c r="O240" s="242"/>
      <c r="P240" s="243"/>
      <c r="Q240" s="244"/>
      <c r="R240" s="245"/>
      <c r="S240" s="246">
        <f t="shared" si="15"/>
        <v>0</v>
      </c>
      <c r="T240" s="246">
        <f t="shared" si="17"/>
        <v>0</v>
      </c>
      <c r="U240" s="213" t="str">
        <f t="shared" si="16"/>
        <v>-</v>
      </c>
      <c r="V240" s="247" t="s">
        <v>631</v>
      </c>
      <c r="W240" s="317">
        <v>1.95</v>
      </c>
      <c r="X240" s="317">
        <f t="shared" si="14"/>
        <v>0</v>
      </c>
    </row>
    <row r="241" spans="1:24" s="198" customFormat="1" ht="37.25" customHeight="1">
      <c r="A241" s="216" t="s">
        <v>556</v>
      </c>
      <c r="B241" s="263" t="s">
        <v>632</v>
      </c>
      <c r="C241" s="217" t="s">
        <v>633</v>
      </c>
      <c r="D241" s="208">
        <v>2</v>
      </c>
      <c r="E241" s="232">
        <v>102</v>
      </c>
      <c r="F241" s="233"/>
      <c r="G241" s="234"/>
      <c r="H241" s="235"/>
      <c r="I241" s="236"/>
      <c r="J241" s="237"/>
      <c r="K241" s="238"/>
      <c r="L241" s="239"/>
      <c r="M241" s="240"/>
      <c r="N241" s="241"/>
      <c r="O241" s="242"/>
      <c r="P241" s="243"/>
      <c r="Q241" s="244"/>
      <c r="R241" s="245"/>
      <c r="S241" s="246">
        <f t="shared" si="15"/>
        <v>0</v>
      </c>
      <c r="T241" s="246">
        <f t="shared" si="17"/>
        <v>0</v>
      </c>
      <c r="U241" s="213" t="str">
        <f t="shared" si="16"/>
        <v>-</v>
      </c>
      <c r="V241" s="247" t="s">
        <v>634</v>
      </c>
      <c r="W241" s="317">
        <v>1.71</v>
      </c>
      <c r="X241" s="317">
        <f t="shared" si="14"/>
        <v>0</v>
      </c>
    </row>
    <row r="242" spans="1:24" s="198" customFormat="1" ht="37.25" customHeight="1">
      <c r="A242" s="216" t="s">
        <v>556</v>
      </c>
      <c r="B242" s="263" t="s">
        <v>635</v>
      </c>
      <c r="C242" s="217" t="s">
        <v>636</v>
      </c>
      <c r="D242" s="208">
        <v>2</v>
      </c>
      <c r="E242" s="232">
        <v>108</v>
      </c>
      <c r="F242" s="233"/>
      <c r="G242" s="234"/>
      <c r="H242" s="235"/>
      <c r="I242" s="236"/>
      <c r="J242" s="237"/>
      <c r="K242" s="238"/>
      <c r="L242" s="239"/>
      <c r="M242" s="240"/>
      <c r="N242" s="241"/>
      <c r="O242" s="242"/>
      <c r="P242" s="243"/>
      <c r="Q242" s="244"/>
      <c r="R242" s="245"/>
      <c r="S242" s="246">
        <f t="shared" si="15"/>
        <v>0</v>
      </c>
      <c r="T242" s="246">
        <f t="shared" si="17"/>
        <v>0</v>
      </c>
      <c r="U242" s="213" t="str">
        <f t="shared" si="16"/>
        <v>-</v>
      </c>
      <c r="V242" s="247" t="s">
        <v>637</v>
      </c>
      <c r="W242" s="317">
        <v>1.82</v>
      </c>
      <c r="X242" s="317">
        <f t="shared" si="14"/>
        <v>0</v>
      </c>
    </row>
    <row r="243" spans="1:24" s="198" customFormat="1" ht="37.25" customHeight="1">
      <c r="A243" s="216" t="s">
        <v>556</v>
      </c>
      <c r="B243" s="263" t="s">
        <v>638</v>
      </c>
      <c r="C243" s="217" t="s">
        <v>639</v>
      </c>
      <c r="D243" s="208">
        <v>2</v>
      </c>
      <c r="E243" s="232">
        <v>105</v>
      </c>
      <c r="F243" s="233"/>
      <c r="G243" s="234"/>
      <c r="H243" s="235"/>
      <c r="I243" s="236"/>
      <c r="J243" s="237"/>
      <c r="K243" s="238"/>
      <c r="L243" s="239"/>
      <c r="M243" s="240"/>
      <c r="N243" s="241"/>
      <c r="O243" s="242"/>
      <c r="P243" s="243"/>
      <c r="Q243" s="244"/>
      <c r="R243" s="245"/>
      <c r="S243" s="246">
        <f t="shared" si="15"/>
        <v>0</v>
      </c>
      <c r="T243" s="246">
        <f t="shared" si="17"/>
        <v>0</v>
      </c>
      <c r="U243" s="213" t="str">
        <f t="shared" si="16"/>
        <v>-</v>
      </c>
      <c r="V243" s="247" t="s">
        <v>640</v>
      </c>
      <c r="W243" s="317">
        <v>1.76</v>
      </c>
      <c r="X243" s="317">
        <f t="shared" si="14"/>
        <v>0</v>
      </c>
    </row>
    <row r="244" spans="1:24" s="198" customFormat="1" ht="37.25" customHeight="1">
      <c r="A244" s="216" t="s">
        <v>556</v>
      </c>
      <c r="B244" s="263" t="s">
        <v>641</v>
      </c>
      <c r="C244" s="217" t="s">
        <v>642</v>
      </c>
      <c r="D244" s="208">
        <v>2</v>
      </c>
      <c r="E244" s="232">
        <v>80</v>
      </c>
      <c r="F244" s="233"/>
      <c r="G244" s="234"/>
      <c r="H244" s="235"/>
      <c r="I244" s="236"/>
      <c r="J244" s="237"/>
      <c r="K244" s="238"/>
      <c r="L244" s="239"/>
      <c r="M244" s="240"/>
      <c r="N244" s="241"/>
      <c r="O244" s="242"/>
      <c r="P244" s="243"/>
      <c r="Q244" s="244"/>
      <c r="R244" s="245"/>
      <c r="S244" s="246">
        <f t="shared" si="15"/>
        <v>0</v>
      </c>
      <c r="T244" s="246">
        <f t="shared" si="17"/>
        <v>0</v>
      </c>
      <c r="U244" s="213" t="str">
        <f t="shared" si="16"/>
        <v>-</v>
      </c>
      <c r="V244" s="247" t="s">
        <v>327</v>
      </c>
      <c r="W244" s="317">
        <v>1.25</v>
      </c>
      <c r="X244" s="317">
        <f t="shared" si="14"/>
        <v>0</v>
      </c>
    </row>
    <row r="245" spans="1:24" s="198" customFormat="1" ht="37.25" customHeight="1">
      <c r="A245" s="216" t="s">
        <v>556</v>
      </c>
      <c r="B245" s="263" t="s">
        <v>643</v>
      </c>
      <c r="C245" s="217" t="s">
        <v>644</v>
      </c>
      <c r="D245" s="208">
        <v>1</v>
      </c>
      <c r="E245" s="232">
        <v>65</v>
      </c>
      <c r="F245" s="233"/>
      <c r="G245" s="234"/>
      <c r="H245" s="235"/>
      <c r="I245" s="236"/>
      <c r="J245" s="237"/>
      <c r="K245" s="238"/>
      <c r="L245" s="239"/>
      <c r="M245" s="240"/>
      <c r="N245" s="241"/>
      <c r="O245" s="242"/>
      <c r="P245" s="243"/>
      <c r="Q245" s="244"/>
      <c r="R245" s="245"/>
      <c r="S245" s="246">
        <f t="shared" si="15"/>
        <v>0</v>
      </c>
      <c r="T245" s="246">
        <f t="shared" si="17"/>
        <v>0</v>
      </c>
      <c r="U245" s="213" t="str">
        <f t="shared" si="16"/>
        <v>-</v>
      </c>
      <c r="V245" s="247" t="s">
        <v>482</v>
      </c>
      <c r="W245" s="317">
        <v>1.1200000000000001</v>
      </c>
      <c r="X245" s="317">
        <f t="shared" si="14"/>
        <v>0</v>
      </c>
    </row>
    <row r="246" spans="1:24" s="198" customFormat="1" ht="37.25" customHeight="1">
      <c r="A246" s="216" t="s">
        <v>556</v>
      </c>
      <c r="B246" s="263" t="s">
        <v>645</v>
      </c>
      <c r="C246" s="217" t="s">
        <v>646</v>
      </c>
      <c r="D246" s="208">
        <v>1</v>
      </c>
      <c r="E246" s="232">
        <v>78</v>
      </c>
      <c r="F246" s="233"/>
      <c r="G246" s="234"/>
      <c r="H246" s="235"/>
      <c r="I246" s="236"/>
      <c r="J246" s="237"/>
      <c r="K246" s="238"/>
      <c r="L246" s="239"/>
      <c r="M246" s="240"/>
      <c r="N246" s="241"/>
      <c r="O246" s="242"/>
      <c r="P246" s="243"/>
      <c r="Q246" s="244"/>
      <c r="R246" s="245"/>
      <c r="S246" s="246">
        <f t="shared" si="15"/>
        <v>0</v>
      </c>
      <c r="T246" s="246">
        <f t="shared" si="17"/>
        <v>0</v>
      </c>
      <c r="U246" s="213" t="str">
        <f t="shared" si="16"/>
        <v>-</v>
      </c>
      <c r="V246" s="247" t="s">
        <v>647</v>
      </c>
      <c r="W246" s="317">
        <v>1.4</v>
      </c>
      <c r="X246" s="317">
        <f t="shared" si="14"/>
        <v>0</v>
      </c>
    </row>
    <row r="247" spans="1:24" s="198" customFormat="1" ht="37.25" customHeight="1">
      <c r="A247" s="216" t="s">
        <v>556</v>
      </c>
      <c r="B247" s="263" t="s">
        <v>648</v>
      </c>
      <c r="C247" s="217" t="s">
        <v>649</v>
      </c>
      <c r="D247" s="208">
        <v>1</v>
      </c>
      <c r="E247" s="232">
        <v>170</v>
      </c>
      <c r="F247" s="233"/>
      <c r="G247" s="234"/>
      <c r="H247" s="235"/>
      <c r="I247" s="236"/>
      <c r="J247" s="237"/>
      <c r="K247" s="238"/>
      <c r="L247" s="239"/>
      <c r="M247" s="240"/>
      <c r="N247" s="241"/>
      <c r="O247" s="242"/>
      <c r="P247" s="243"/>
      <c r="Q247" s="244"/>
      <c r="R247" s="245"/>
      <c r="S247" s="246">
        <f t="shared" si="15"/>
        <v>0</v>
      </c>
      <c r="T247" s="246">
        <f t="shared" si="17"/>
        <v>0</v>
      </c>
      <c r="U247" s="213" t="str">
        <f t="shared" si="16"/>
        <v>-</v>
      </c>
      <c r="V247" s="247" t="s">
        <v>149</v>
      </c>
      <c r="W247" s="317">
        <v>3.34</v>
      </c>
      <c r="X247" s="317">
        <f t="shared" si="14"/>
        <v>0</v>
      </c>
    </row>
    <row r="248" spans="1:24" s="198" customFormat="1" ht="37.25" customHeight="1">
      <c r="A248" s="216" t="s">
        <v>556</v>
      </c>
      <c r="B248" s="263" t="s">
        <v>650</v>
      </c>
      <c r="C248" s="217" t="s">
        <v>651</v>
      </c>
      <c r="D248" s="208">
        <v>1</v>
      </c>
      <c r="E248" s="232">
        <v>93</v>
      </c>
      <c r="F248" s="233"/>
      <c r="G248" s="234"/>
      <c r="H248" s="235"/>
      <c r="I248" s="236"/>
      <c r="J248" s="237"/>
      <c r="K248" s="238"/>
      <c r="L248" s="239"/>
      <c r="M248" s="240"/>
      <c r="N248" s="241"/>
      <c r="O248" s="242"/>
      <c r="P248" s="243"/>
      <c r="Q248" s="244"/>
      <c r="R248" s="245"/>
      <c r="S248" s="246">
        <f t="shared" si="15"/>
        <v>0</v>
      </c>
      <c r="T248" s="246">
        <f t="shared" si="17"/>
        <v>0</v>
      </c>
      <c r="U248" s="213" t="str">
        <f t="shared" si="16"/>
        <v>-</v>
      </c>
      <c r="V248" s="247" t="s">
        <v>149</v>
      </c>
      <c r="W248" s="317">
        <v>1.73</v>
      </c>
      <c r="X248" s="317">
        <f t="shared" si="14"/>
        <v>0</v>
      </c>
    </row>
    <row r="249" spans="1:24" s="198" customFormat="1" ht="37.25" customHeight="1">
      <c r="A249" s="216" t="s">
        <v>556</v>
      </c>
      <c r="B249" s="263" t="s">
        <v>652</v>
      </c>
      <c r="C249" s="217" t="s">
        <v>653</v>
      </c>
      <c r="D249" s="208">
        <v>1</v>
      </c>
      <c r="E249" s="232">
        <v>89</v>
      </c>
      <c r="F249" s="233"/>
      <c r="G249" s="234"/>
      <c r="H249" s="235"/>
      <c r="I249" s="236"/>
      <c r="J249" s="237"/>
      <c r="K249" s="238"/>
      <c r="L249" s="239"/>
      <c r="M249" s="240"/>
      <c r="N249" s="241"/>
      <c r="O249" s="242"/>
      <c r="P249" s="243"/>
      <c r="Q249" s="244"/>
      <c r="R249" s="245"/>
      <c r="S249" s="246">
        <f t="shared" si="15"/>
        <v>0</v>
      </c>
      <c r="T249" s="246">
        <f t="shared" si="17"/>
        <v>0</v>
      </c>
      <c r="U249" s="213" t="str">
        <f t="shared" si="16"/>
        <v>-</v>
      </c>
      <c r="V249" s="247" t="s">
        <v>647</v>
      </c>
      <c r="W249" s="317">
        <v>1.66</v>
      </c>
      <c r="X249" s="317">
        <f t="shared" si="14"/>
        <v>0</v>
      </c>
    </row>
    <row r="250" spans="1:24" s="198" customFormat="1" ht="37.25" customHeight="1">
      <c r="A250" s="216" t="s">
        <v>556</v>
      </c>
      <c r="B250" s="305" t="s">
        <v>654</v>
      </c>
      <c r="C250" s="268" t="s">
        <v>655</v>
      </c>
      <c r="D250" s="269">
        <v>1</v>
      </c>
      <c r="E250" s="232">
        <v>96</v>
      </c>
      <c r="F250" s="233"/>
      <c r="G250" s="234"/>
      <c r="H250" s="235"/>
      <c r="I250" s="236"/>
      <c r="J250" s="237"/>
      <c r="K250" s="238"/>
      <c r="L250" s="239"/>
      <c r="M250" s="240"/>
      <c r="N250" s="241"/>
      <c r="O250" s="242"/>
      <c r="P250" s="243"/>
      <c r="Q250" s="244"/>
      <c r="R250" s="245"/>
      <c r="S250" s="246">
        <f t="shared" si="15"/>
        <v>0</v>
      </c>
      <c r="T250" s="246">
        <f t="shared" si="17"/>
        <v>0</v>
      </c>
      <c r="U250" s="213" t="str">
        <f t="shared" si="16"/>
        <v>-</v>
      </c>
      <c r="V250" s="247" t="s">
        <v>149</v>
      </c>
      <c r="W250" s="317">
        <v>1.8</v>
      </c>
      <c r="X250" s="317">
        <f t="shared" si="14"/>
        <v>0</v>
      </c>
    </row>
    <row r="251" spans="1:24" s="198" customFormat="1" ht="37.25" customHeight="1">
      <c r="A251" s="216" t="s">
        <v>1123</v>
      </c>
      <c r="B251" s="263" t="s">
        <v>1171</v>
      </c>
      <c r="C251" s="217" t="s">
        <v>1172</v>
      </c>
      <c r="D251" s="208">
        <v>15</v>
      </c>
      <c r="E251" s="232">
        <v>90</v>
      </c>
      <c r="F251" s="233"/>
      <c r="G251" s="234"/>
      <c r="H251" s="235"/>
      <c r="I251" s="236"/>
      <c r="J251" s="237"/>
      <c r="K251" s="238"/>
      <c r="L251" s="239"/>
      <c r="M251" s="240"/>
      <c r="N251" s="241"/>
      <c r="O251" s="242"/>
      <c r="P251" s="243"/>
      <c r="Q251" s="244"/>
      <c r="R251" s="245"/>
      <c r="S251" s="246">
        <f t="shared" si="15"/>
        <v>0</v>
      </c>
      <c r="T251" s="246">
        <f t="shared" si="17"/>
        <v>0</v>
      </c>
      <c r="U251" s="213" t="str">
        <f t="shared" si="16"/>
        <v>-</v>
      </c>
      <c r="V251" s="247"/>
      <c r="W251" s="317">
        <v>0.40500000000000003</v>
      </c>
      <c r="X251" s="317">
        <f t="shared" ref="X251:X284" si="18">W251*S251</f>
        <v>0</v>
      </c>
    </row>
    <row r="252" spans="1:24" s="198" customFormat="1" ht="37.25" customHeight="1">
      <c r="A252" s="216" t="s">
        <v>1123</v>
      </c>
      <c r="B252" s="263" t="s">
        <v>1173</v>
      </c>
      <c r="C252" s="217" t="s">
        <v>1174</v>
      </c>
      <c r="D252" s="208">
        <v>20</v>
      </c>
      <c r="E252" s="232">
        <v>65</v>
      </c>
      <c r="F252" s="233"/>
      <c r="G252" s="234"/>
      <c r="H252" s="235"/>
      <c r="I252" s="236"/>
      <c r="J252" s="237"/>
      <c r="K252" s="238"/>
      <c r="L252" s="239"/>
      <c r="M252" s="240"/>
      <c r="N252" s="241"/>
      <c r="O252" s="242"/>
      <c r="P252" s="243"/>
      <c r="Q252" s="244"/>
      <c r="R252" s="245"/>
      <c r="S252" s="246">
        <f t="shared" si="15"/>
        <v>0</v>
      </c>
      <c r="T252" s="246">
        <f t="shared" si="17"/>
        <v>0</v>
      </c>
      <c r="U252" s="213" t="str">
        <f t="shared" si="16"/>
        <v>-</v>
      </c>
      <c r="V252" s="247"/>
      <c r="W252" s="317">
        <v>0.379</v>
      </c>
      <c r="X252" s="317">
        <f t="shared" si="18"/>
        <v>0</v>
      </c>
    </row>
    <row r="253" spans="1:24" s="198" customFormat="1" ht="37.25" customHeight="1">
      <c r="A253" s="216" t="s">
        <v>1123</v>
      </c>
      <c r="B253" s="217" t="s">
        <v>1175</v>
      </c>
      <c r="C253" s="217" t="s">
        <v>1176</v>
      </c>
      <c r="D253" s="208">
        <v>20</v>
      </c>
      <c r="E253" s="232">
        <v>92</v>
      </c>
      <c r="F253" s="233"/>
      <c r="G253" s="234"/>
      <c r="H253" s="235"/>
      <c r="I253" s="236"/>
      <c r="J253" s="237"/>
      <c r="K253" s="238"/>
      <c r="L253" s="239"/>
      <c r="M253" s="240"/>
      <c r="N253" s="241"/>
      <c r="O253" s="242"/>
      <c r="P253" s="243"/>
      <c r="Q253" s="244"/>
      <c r="R253" s="245"/>
      <c r="S253" s="246">
        <f t="shared" si="15"/>
        <v>0</v>
      </c>
      <c r="T253" s="246">
        <f t="shared" si="17"/>
        <v>0</v>
      </c>
      <c r="U253" s="213" t="str">
        <f t="shared" si="16"/>
        <v>-</v>
      </c>
      <c r="V253" s="247" t="s">
        <v>1368</v>
      </c>
      <c r="W253" s="317">
        <v>0.83199999999999996</v>
      </c>
      <c r="X253" s="317">
        <f t="shared" si="18"/>
        <v>0</v>
      </c>
    </row>
    <row r="254" spans="1:24" s="198" customFormat="1" ht="37.25" customHeight="1">
      <c r="A254" s="216" t="s">
        <v>1123</v>
      </c>
      <c r="B254" s="263" t="s">
        <v>1177</v>
      </c>
      <c r="C254" s="217" t="s">
        <v>1178</v>
      </c>
      <c r="D254" s="208">
        <v>15</v>
      </c>
      <c r="E254" s="232">
        <v>90</v>
      </c>
      <c r="F254" s="233"/>
      <c r="G254" s="234"/>
      <c r="H254" s="235"/>
      <c r="I254" s="236"/>
      <c r="J254" s="237"/>
      <c r="K254" s="238"/>
      <c r="L254" s="239"/>
      <c r="M254" s="240"/>
      <c r="N254" s="241"/>
      <c r="O254" s="242"/>
      <c r="P254" s="243"/>
      <c r="Q254" s="244"/>
      <c r="R254" s="245"/>
      <c r="S254" s="246">
        <f t="shared" si="15"/>
        <v>0</v>
      </c>
      <c r="T254" s="246">
        <f t="shared" si="17"/>
        <v>0</v>
      </c>
      <c r="U254" s="213" t="str">
        <f t="shared" si="16"/>
        <v>-</v>
      </c>
      <c r="V254" s="247"/>
      <c r="W254" s="317">
        <v>1.68</v>
      </c>
      <c r="X254" s="317">
        <f t="shared" si="18"/>
        <v>0</v>
      </c>
    </row>
    <row r="255" spans="1:24" s="198" customFormat="1" ht="37.25" customHeight="1">
      <c r="A255" s="216" t="s">
        <v>1123</v>
      </c>
      <c r="B255" s="217" t="s">
        <v>1179</v>
      </c>
      <c r="C255" s="217" t="s">
        <v>1180</v>
      </c>
      <c r="D255" s="208">
        <v>15</v>
      </c>
      <c r="E255" s="232">
        <v>72</v>
      </c>
      <c r="F255" s="233"/>
      <c r="G255" s="234"/>
      <c r="H255" s="235"/>
      <c r="I255" s="236"/>
      <c r="J255" s="237"/>
      <c r="K255" s="238"/>
      <c r="L255" s="239"/>
      <c r="M255" s="240"/>
      <c r="N255" s="241"/>
      <c r="O255" s="242"/>
      <c r="P255" s="243"/>
      <c r="Q255" s="244"/>
      <c r="R255" s="245"/>
      <c r="S255" s="246">
        <f t="shared" si="15"/>
        <v>0</v>
      </c>
      <c r="T255" s="246">
        <f t="shared" si="17"/>
        <v>0</v>
      </c>
      <c r="U255" s="213" t="str">
        <f t="shared" si="16"/>
        <v>-</v>
      </c>
      <c r="V255" s="247" t="s">
        <v>1369</v>
      </c>
      <c r="W255" s="317">
        <v>0.70199999999999996</v>
      </c>
      <c r="X255" s="317">
        <f t="shared" si="18"/>
        <v>0</v>
      </c>
    </row>
    <row r="256" spans="1:24" s="198" customFormat="1" ht="37.25" customHeight="1">
      <c r="A256" s="216" t="s">
        <v>1123</v>
      </c>
      <c r="B256" s="263" t="s">
        <v>1181</v>
      </c>
      <c r="C256" s="217" t="s">
        <v>1182</v>
      </c>
      <c r="D256" s="208">
        <v>5</v>
      </c>
      <c r="E256" s="232">
        <v>49</v>
      </c>
      <c r="F256" s="233"/>
      <c r="G256" s="234"/>
      <c r="H256" s="235"/>
      <c r="I256" s="236"/>
      <c r="J256" s="237"/>
      <c r="K256" s="238"/>
      <c r="L256" s="239"/>
      <c r="M256" s="240"/>
      <c r="N256" s="241"/>
      <c r="O256" s="242"/>
      <c r="P256" s="243"/>
      <c r="Q256" s="244"/>
      <c r="R256" s="245"/>
      <c r="S256" s="246">
        <f t="shared" si="15"/>
        <v>0</v>
      </c>
      <c r="T256" s="246">
        <f t="shared" si="17"/>
        <v>0</v>
      </c>
      <c r="U256" s="213" t="str">
        <f t="shared" si="16"/>
        <v>-</v>
      </c>
      <c r="V256" s="247" t="s">
        <v>1370</v>
      </c>
      <c r="W256" s="317">
        <v>0.95099999999999996</v>
      </c>
      <c r="X256" s="317">
        <f t="shared" si="18"/>
        <v>0</v>
      </c>
    </row>
    <row r="257" spans="1:24" s="198" customFormat="1" ht="37.25" customHeight="1">
      <c r="A257" s="216" t="s">
        <v>1123</v>
      </c>
      <c r="B257" s="263" t="s">
        <v>1183</v>
      </c>
      <c r="C257" s="217" t="s">
        <v>1184</v>
      </c>
      <c r="D257" s="208">
        <v>5</v>
      </c>
      <c r="E257" s="232">
        <v>75</v>
      </c>
      <c r="F257" s="233"/>
      <c r="G257" s="234"/>
      <c r="H257" s="235"/>
      <c r="I257" s="236"/>
      <c r="J257" s="237"/>
      <c r="K257" s="238"/>
      <c r="L257" s="239"/>
      <c r="M257" s="240"/>
      <c r="N257" s="241"/>
      <c r="O257" s="242"/>
      <c r="P257" s="243"/>
      <c r="Q257" s="244"/>
      <c r="R257" s="245"/>
      <c r="S257" s="246">
        <f t="shared" si="15"/>
        <v>0</v>
      </c>
      <c r="T257" s="246">
        <f t="shared" si="17"/>
        <v>0</v>
      </c>
      <c r="U257" s="213" t="str">
        <f t="shared" si="16"/>
        <v>-</v>
      </c>
      <c r="V257" s="247" t="s">
        <v>1371</v>
      </c>
      <c r="W257" s="317">
        <v>1.621</v>
      </c>
      <c r="X257" s="317">
        <f t="shared" si="18"/>
        <v>0</v>
      </c>
    </row>
    <row r="258" spans="1:24" s="198" customFormat="1" ht="37.25" customHeight="1">
      <c r="A258" s="216" t="s">
        <v>1123</v>
      </c>
      <c r="B258" s="263" t="s">
        <v>1185</v>
      </c>
      <c r="C258" s="217" t="s">
        <v>1186</v>
      </c>
      <c r="D258" s="208">
        <v>3</v>
      </c>
      <c r="E258" s="232">
        <v>86</v>
      </c>
      <c r="F258" s="233"/>
      <c r="G258" s="234"/>
      <c r="H258" s="235"/>
      <c r="I258" s="236"/>
      <c r="J258" s="237"/>
      <c r="K258" s="238"/>
      <c r="L258" s="239"/>
      <c r="M258" s="240"/>
      <c r="N258" s="241"/>
      <c r="O258" s="242"/>
      <c r="P258" s="243"/>
      <c r="Q258" s="244"/>
      <c r="R258" s="245"/>
      <c r="S258" s="246">
        <f t="shared" si="15"/>
        <v>0</v>
      </c>
      <c r="T258" s="246">
        <f t="shared" si="17"/>
        <v>0</v>
      </c>
      <c r="U258" s="213" t="str">
        <f t="shared" si="16"/>
        <v>-</v>
      </c>
      <c r="V258" s="247"/>
      <c r="W258" s="317">
        <v>1.28</v>
      </c>
      <c r="X258" s="317">
        <f t="shared" si="18"/>
        <v>0</v>
      </c>
    </row>
    <row r="259" spans="1:24" s="198" customFormat="1" ht="37.25" customHeight="1">
      <c r="A259" s="216" t="s">
        <v>1123</v>
      </c>
      <c r="B259" s="263" t="s">
        <v>1187</v>
      </c>
      <c r="C259" s="217" t="s">
        <v>1188</v>
      </c>
      <c r="D259" s="208">
        <v>3</v>
      </c>
      <c r="E259" s="232">
        <v>70</v>
      </c>
      <c r="F259" s="233"/>
      <c r="G259" s="234"/>
      <c r="H259" s="235"/>
      <c r="I259" s="236"/>
      <c r="J259" s="237"/>
      <c r="K259" s="238"/>
      <c r="L259" s="239"/>
      <c r="M259" s="240"/>
      <c r="N259" s="241"/>
      <c r="O259" s="242"/>
      <c r="P259" s="243"/>
      <c r="Q259" s="244"/>
      <c r="R259" s="245"/>
      <c r="S259" s="246">
        <f t="shared" si="15"/>
        <v>0</v>
      </c>
      <c r="T259" s="246">
        <f t="shared" si="17"/>
        <v>0</v>
      </c>
      <c r="U259" s="213" t="str">
        <f t="shared" si="16"/>
        <v>-</v>
      </c>
      <c r="V259" s="247"/>
      <c r="W259" s="317">
        <v>0.83499999999999996</v>
      </c>
      <c r="X259" s="317">
        <f t="shared" si="18"/>
        <v>0</v>
      </c>
    </row>
    <row r="260" spans="1:24" s="198" customFormat="1" ht="37.25" customHeight="1">
      <c r="A260" s="216" t="s">
        <v>1123</v>
      </c>
      <c r="B260" s="263" t="s">
        <v>1189</v>
      </c>
      <c r="C260" s="217" t="s">
        <v>1190</v>
      </c>
      <c r="D260" s="208">
        <v>3</v>
      </c>
      <c r="E260" s="232">
        <v>81</v>
      </c>
      <c r="F260" s="233"/>
      <c r="G260" s="234"/>
      <c r="H260" s="235"/>
      <c r="I260" s="236"/>
      <c r="J260" s="237"/>
      <c r="K260" s="238"/>
      <c r="L260" s="239"/>
      <c r="M260" s="240"/>
      <c r="N260" s="241"/>
      <c r="O260" s="242"/>
      <c r="P260" s="243"/>
      <c r="Q260" s="244"/>
      <c r="R260" s="245"/>
      <c r="S260" s="246">
        <f t="shared" si="15"/>
        <v>0</v>
      </c>
      <c r="T260" s="246">
        <f t="shared" si="17"/>
        <v>0</v>
      </c>
      <c r="U260" s="213" t="str">
        <f t="shared" si="16"/>
        <v>-</v>
      </c>
      <c r="V260" s="247"/>
      <c r="W260" s="317">
        <v>1.0169999999999999</v>
      </c>
      <c r="X260" s="317">
        <f t="shared" si="18"/>
        <v>0</v>
      </c>
    </row>
    <row r="261" spans="1:24" s="198" customFormat="1" ht="37.25" customHeight="1">
      <c r="A261" s="216" t="s">
        <v>1123</v>
      </c>
      <c r="B261" s="263" t="s">
        <v>1191</v>
      </c>
      <c r="C261" s="217" t="s">
        <v>1192</v>
      </c>
      <c r="D261" s="208">
        <v>3</v>
      </c>
      <c r="E261" s="232">
        <v>119</v>
      </c>
      <c r="F261" s="233"/>
      <c r="G261" s="234"/>
      <c r="H261" s="235"/>
      <c r="I261" s="236"/>
      <c r="J261" s="237"/>
      <c r="K261" s="238"/>
      <c r="L261" s="239"/>
      <c r="M261" s="240"/>
      <c r="N261" s="241"/>
      <c r="O261" s="242"/>
      <c r="P261" s="243"/>
      <c r="Q261" s="244"/>
      <c r="R261" s="245"/>
      <c r="S261" s="246">
        <f t="shared" si="15"/>
        <v>0</v>
      </c>
      <c r="T261" s="246">
        <f t="shared" si="17"/>
        <v>0</v>
      </c>
      <c r="U261" s="213" t="str">
        <f t="shared" si="16"/>
        <v>-</v>
      </c>
      <c r="V261" s="247" t="s">
        <v>425</v>
      </c>
      <c r="W261" s="317">
        <v>1.6919999999999999</v>
      </c>
      <c r="X261" s="317">
        <f t="shared" si="18"/>
        <v>0</v>
      </c>
    </row>
    <row r="262" spans="1:24" s="198" customFormat="1" ht="37.25" customHeight="1">
      <c r="A262" s="216" t="s">
        <v>1123</v>
      </c>
      <c r="B262" s="263" t="s">
        <v>1193</v>
      </c>
      <c r="C262" s="217" t="s">
        <v>1194</v>
      </c>
      <c r="D262" s="208">
        <v>3</v>
      </c>
      <c r="E262" s="232">
        <v>123</v>
      </c>
      <c r="F262" s="233"/>
      <c r="G262" s="234"/>
      <c r="H262" s="235"/>
      <c r="I262" s="236"/>
      <c r="J262" s="237"/>
      <c r="K262" s="238"/>
      <c r="L262" s="239"/>
      <c r="M262" s="240"/>
      <c r="N262" s="241"/>
      <c r="O262" s="242"/>
      <c r="P262" s="243"/>
      <c r="Q262" s="244"/>
      <c r="R262" s="245"/>
      <c r="S262" s="246">
        <f t="shared" ref="S262:S338" si="19">F262+G262+H262+I262+J262+K262+L262+M262+N262+O262+P262+Q262+R262</f>
        <v>0</v>
      </c>
      <c r="T262" s="246">
        <f t="shared" si="17"/>
        <v>0</v>
      </c>
      <c r="U262" s="213" t="str">
        <f t="shared" ref="U262:U338" si="20">IF(S262&gt;0,S262*E262,"-")</f>
        <v>-</v>
      </c>
      <c r="V262" s="247" t="s">
        <v>1372</v>
      </c>
      <c r="W262" s="317">
        <v>1.9370000000000001</v>
      </c>
      <c r="X262" s="317">
        <f t="shared" si="18"/>
        <v>0</v>
      </c>
    </row>
    <row r="263" spans="1:24" s="198" customFormat="1" ht="37.25" customHeight="1">
      <c r="A263" s="216" t="s">
        <v>1123</v>
      </c>
      <c r="B263" s="263" t="s">
        <v>1195</v>
      </c>
      <c r="C263" s="217" t="s">
        <v>1196</v>
      </c>
      <c r="D263" s="208">
        <v>2</v>
      </c>
      <c r="E263" s="232">
        <v>92</v>
      </c>
      <c r="F263" s="233"/>
      <c r="G263" s="234"/>
      <c r="H263" s="235"/>
      <c r="I263" s="236"/>
      <c r="J263" s="237"/>
      <c r="K263" s="238"/>
      <c r="L263" s="239"/>
      <c r="M263" s="240"/>
      <c r="N263" s="241"/>
      <c r="O263" s="242"/>
      <c r="P263" s="243"/>
      <c r="Q263" s="244"/>
      <c r="R263" s="245"/>
      <c r="S263" s="246">
        <f t="shared" si="19"/>
        <v>0</v>
      </c>
      <c r="T263" s="246">
        <f t="shared" ref="T263:T339" si="21">S263*D263</f>
        <v>0</v>
      </c>
      <c r="U263" s="213" t="str">
        <f t="shared" si="20"/>
        <v>-</v>
      </c>
      <c r="V263" s="247"/>
      <c r="W263" s="317">
        <v>1.65</v>
      </c>
      <c r="X263" s="317">
        <f t="shared" si="18"/>
        <v>0</v>
      </c>
    </row>
    <row r="264" spans="1:24" s="198" customFormat="1" ht="37.25" customHeight="1">
      <c r="A264" s="216" t="s">
        <v>1123</v>
      </c>
      <c r="B264" s="263" t="s">
        <v>1197</v>
      </c>
      <c r="C264" s="217" t="s">
        <v>1198</v>
      </c>
      <c r="D264" s="208">
        <v>3</v>
      </c>
      <c r="E264" s="232">
        <v>85</v>
      </c>
      <c r="F264" s="233"/>
      <c r="G264" s="234"/>
      <c r="H264" s="235"/>
      <c r="I264" s="236"/>
      <c r="J264" s="237"/>
      <c r="K264" s="238"/>
      <c r="L264" s="239"/>
      <c r="M264" s="240"/>
      <c r="N264" s="241"/>
      <c r="O264" s="242"/>
      <c r="P264" s="243"/>
      <c r="Q264" s="244"/>
      <c r="R264" s="245"/>
      <c r="S264" s="246">
        <f t="shared" si="19"/>
        <v>0</v>
      </c>
      <c r="T264" s="246">
        <f t="shared" si="21"/>
        <v>0</v>
      </c>
      <c r="U264" s="213" t="str">
        <f t="shared" si="20"/>
        <v>-</v>
      </c>
      <c r="V264" s="247"/>
      <c r="W264" s="317">
        <v>2.7080000000000002</v>
      </c>
      <c r="X264" s="317">
        <f t="shared" si="18"/>
        <v>0</v>
      </c>
    </row>
    <row r="265" spans="1:24" s="198" customFormat="1" ht="37.25" customHeight="1">
      <c r="A265" s="216" t="s">
        <v>1123</v>
      </c>
      <c r="B265" s="263" t="s">
        <v>1199</v>
      </c>
      <c r="C265" s="217" t="s">
        <v>1200</v>
      </c>
      <c r="D265" s="208">
        <v>2</v>
      </c>
      <c r="E265" s="232">
        <v>98</v>
      </c>
      <c r="F265" s="233"/>
      <c r="G265" s="234"/>
      <c r="H265" s="235"/>
      <c r="I265" s="236"/>
      <c r="J265" s="237"/>
      <c r="K265" s="238"/>
      <c r="L265" s="239"/>
      <c r="M265" s="240"/>
      <c r="N265" s="241"/>
      <c r="O265" s="242"/>
      <c r="P265" s="243"/>
      <c r="Q265" s="244"/>
      <c r="R265" s="245"/>
      <c r="S265" s="246">
        <f t="shared" si="19"/>
        <v>0</v>
      </c>
      <c r="T265" s="246">
        <f t="shared" si="21"/>
        <v>0</v>
      </c>
      <c r="U265" s="213" t="str">
        <f t="shared" si="20"/>
        <v>-</v>
      </c>
      <c r="V265" s="247" t="s">
        <v>425</v>
      </c>
      <c r="W265" s="317">
        <v>1.633</v>
      </c>
      <c r="X265" s="317">
        <f t="shared" si="18"/>
        <v>0</v>
      </c>
    </row>
    <row r="266" spans="1:24" s="198" customFormat="1" ht="37.25" customHeight="1">
      <c r="A266" s="216" t="s">
        <v>1123</v>
      </c>
      <c r="B266" s="263" t="s">
        <v>1201</v>
      </c>
      <c r="C266" s="217" t="s">
        <v>1202</v>
      </c>
      <c r="D266" s="208">
        <v>2</v>
      </c>
      <c r="E266" s="232">
        <v>93</v>
      </c>
      <c r="F266" s="233"/>
      <c r="G266" s="234"/>
      <c r="H266" s="235"/>
      <c r="I266" s="236"/>
      <c r="J266" s="237"/>
      <c r="K266" s="238"/>
      <c r="L266" s="239"/>
      <c r="M266" s="240"/>
      <c r="N266" s="241"/>
      <c r="O266" s="242"/>
      <c r="P266" s="243"/>
      <c r="Q266" s="244"/>
      <c r="R266" s="245"/>
      <c r="S266" s="246">
        <f t="shared" si="19"/>
        <v>0</v>
      </c>
      <c r="T266" s="246">
        <f t="shared" si="21"/>
        <v>0</v>
      </c>
      <c r="U266" s="213" t="str">
        <f t="shared" si="20"/>
        <v>-</v>
      </c>
      <c r="V266" s="247"/>
      <c r="W266" s="317">
        <v>1.4670000000000001</v>
      </c>
      <c r="X266" s="317">
        <f t="shared" si="18"/>
        <v>0</v>
      </c>
    </row>
    <row r="267" spans="1:24" s="198" customFormat="1" ht="37.25" customHeight="1">
      <c r="A267" s="216" t="s">
        <v>1123</v>
      </c>
      <c r="B267" s="263" t="s">
        <v>1203</v>
      </c>
      <c r="C267" s="217" t="s">
        <v>1204</v>
      </c>
      <c r="D267" s="208">
        <v>1</v>
      </c>
      <c r="E267" s="232">
        <v>55</v>
      </c>
      <c r="F267" s="233"/>
      <c r="G267" s="234"/>
      <c r="H267" s="235"/>
      <c r="I267" s="236"/>
      <c r="J267" s="237"/>
      <c r="K267" s="238"/>
      <c r="L267" s="239"/>
      <c r="M267" s="240"/>
      <c r="N267" s="241"/>
      <c r="O267" s="242"/>
      <c r="P267" s="243"/>
      <c r="Q267" s="244"/>
      <c r="R267" s="245"/>
      <c r="S267" s="246">
        <f t="shared" si="19"/>
        <v>0</v>
      </c>
      <c r="T267" s="246">
        <f t="shared" si="21"/>
        <v>0</v>
      </c>
      <c r="U267" s="213" t="str">
        <f t="shared" si="20"/>
        <v>-</v>
      </c>
      <c r="V267" s="247"/>
      <c r="W267" s="317">
        <v>0.97899999999999998</v>
      </c>
      <c r="X267" s="317">
        <f t="shared" si="18"/>
        <v>0</v>
      </c>
    </row>
    <row r="268" spans="1:24" s="198" customFormat="1" ht="37.25" customHeight="1">
      <c r="A268" s="216" t="s">
        <v>1123</v>
      </c>
      <c r="B268" s="263" t="s">
        <v>1205</v>
      </c>
      <c r="C268" s="217" t="s">
        <v>1124</v>
      </c>
      <c r="D268" s="208">
        <v>2</v>
      </c>
      <c r="E268" s="232">
        <v>211</v>
      </c>
      <c r="F268" s="233"/>
      <c r="G268" s="234"/>
      <c r="H268" s="235"/>
      <c r="I268" s="236"/>
      <c r="J268" s="237"/>
      <c r="K268" s="238"/>
      <c r="L268" s="239"/>
      <c r="M268" s="240"/>
      <c r="N268" s="241"/>
      <c r="O268" s="242"/>
      <c r="P268" s="243"/>
      <c r="Q268" s="244"/>
      <c r="R268" s="245"/>
      <c r="S268" s="246">
        <f t="shared" si="19"/>
        <v>0</v>
      </c>
      <c r="T268" s="246">
        <f t="shared" si="21"/>
        <v>0</v>
      </c>
      <c r="U268" s="213" t="str">
        <f t="shared" si="20"/>
        <v>-</v>
      </c>
      <c r="V268" s="247" t="s">
        <v>1373</v>
      </c>
      <c r="W268" s="317">
        <v>0.59</v>
      </c>
      <c r="X268" s="317">
        <f t="shared" si="18"/>
        <v>0</v>
      </c>
    </row>
    <row r="269" spans="1:24" s="198" customFormat="1" ht="37.25" customHeight="1">
      <c r="A269" s="216" t="s">
        <v>1123</v>
      </c>
      <c r="B269" s="263" t="s">
        <v>1206</v>
      </c>
      <c r="C269" s="217" t="s">
        <v>1125</v>
      </c>
      <c r="D269" s="208">
        <v>1</v>
      </c>
      <c r="E269" s="232">
        <v>134</v>
      </c>
      <c r="F269" s="233"/>
      <c r="G269" s="234"/>
      <c r="H269" s="235"/>
      <c r="I269" s="236"/>
      <c r="J269" s="237"/>
      <c r="K269" s="238"/>
      <c r="L269" s="239"/>
      <c r="M269" s="240"/>
      <c r="N269" s="241"/>
      <c r="O269" s="242"/>
      <c r="P269" s="243"/>
      <c r="Q269" s="244"/>
      <c r="R269" s="245"/>
      <c r="S269" s="246">
        <f t="shared" si="19"/>
        <v>0</v>
      </c>
      <c r="T269" s="246">
        <f t="shared" si="21"/>
        <v>0</v>
      </c>
      <c r="U269" s="213" t="str">
        <f>IF(S269&gt;0,S269*E269,"-")</f>
        <v>-</v>
      </c>
      <c r="V269" s="247" t="s">
        <v>482</v>
      </c>
      <c r="W269" s="317">
        <v>3.173</v>
      </c>
      <c r="X269" s="317">
        <f t="shared" si="18"/>
        <v>0</v>
      </c>
    </row>
    <row r="270" spans="1:24" s="198" customFormat="1" ht="37.25" customHeight="1">
      <c r="A270" s="216" t="s">
        <v>1123</v>
      </c>
      <c r="B270" s="263" t="s">
        <v>1276</v>
      </c>
      <c r="C270" s="217" t="s">
        <v>1277</v>
      </c>
      <c r="D270" s="208">
        <v>1</v>
      </c>
      <c r="E270" s="232">
        <v>99</v>
      </c>
      <c r="F270" s="233"/>
      <c r="G270" s="234"/>
      <c r="H270" s="235"/>
      <c r="I270" s="236"/>
      <c r="J270" s="237"/>
      <c r="K270" s="238"/>
      <c r="L270" s="239"/>
      <c r="M270" s="240"/>
      <c r="N270" s="241"/>
      <c r="O270" s="242"/>
      <c r="P270" s="243"/>
      <c r="Q270" s="244"/>
      <c r="R270" s="245"/>
      <c r="S270" s="246">
        <f t="shared" ref="S270:S271" si="22">F270+G270+H270+I270+J270+K270+L270+M270+N270+O270+P270+Q270+R270</f>
        <v>0</v>
      </c>
      <c r="T270" s="246">
        <f t="shared" ref="T270:T271" si="23">S270*D270</f>
        <v>0</v>
      </c>
      <c r="U270" s="213" t="str">
        <f>IF(S270&gt;0,S270*E270,"-")</f>
        <v>-</v>
      </c>
      <c r="V270" s="247" t="s">
        <v>482</v>
      </c>
      <c r="W270" s="317">
        <v>1.9</v>
      </c>
      <c r="X270" s="317">
        <f t="shared" si="18"/>
        <v>0</v>
      </c>
    </row>
    <row r="271" spans="1:24" s="198" customFormat="1" ht="37.25" customHeight="1">
      <c r="A271" s="216" t="s">
        <v>1123</v>
      </c>
      <c r="B271" s="263" t="s">
        <v>1278</v>
      </c>
      <c r="C271" s="217" t="s">
        <v>1279</v>
      </c>
      <c r="D271" s="208">
        <v>1</v>
      </c>
      <c r="E271" s="232">
        <v>125</v>
      </c>
      <c r="F271" s="233"/>
      <c r="G271" s="234"/>
      <c r="H271" s="235"/>
      <c r="I271" s="236"/>
      <c r="J271" s="237"/>
      <c r="K271" s="238"/>
      <c r="L271" s="239"/>
      <c r="M271" s="240"/>
      <c r="N271" s="241"/>
      <c r="O271" s="242"/>
      <c r="P271" s="243"/>
      <c r="Q271" s="244"/>
      <c r="R271" s="245"/>
      <c r="S271" s="246">
        <f t="shared" si="22"/>
        <v>0</v>
      </c>
      <c r="T271" s="246">
        <f t="shared" si="23"/>
        <v>0</v>
      </c>
      <c r="U271" s="213" t="str">
        <f t="shared" ref="U271" si="24">IF(S271&gt;0,S271*E271,"-")</f>
        <v>-</v>
      </c>
      <c r="V271" s="247"/>
      <c r="W271" s="317">
        <v>2.4700000000000002</v>
      </c>
      <c r="X271" s="317">
        <f t="shared" si="18"/>
        <v>0</v>
      </c>
    </row>
    <row r="272" spans="1:24" s="198" customFormat="1" ht="37.25" customHeight="1">
      <c r="A272" s="216" t="s">
        <v>1123</v>
      </c>
      <c r="B272" s="263" t="s">
        <v>1207</v>
      </c>
      <c r="C272" s="217" t="s">
        <v>1208</v>
      </c>
      <c r="D272" s="208">
        <v>5</v>
      </c>
      <c r="E272" s="232">
        <v>105</v>
      </c>
      <c r="F272" s="233"/>
      <c r="G272" s="234"/>
      <c r="H272" s="235"/>
      <c r="I272" s="236"/>
      <c r="J272" s="237"/>
      <c r="K272" s="238"/>
      <c r="L272" s="239"/>
      <c r="M272" s="240"/>
      <c r="N272" s="241"/>
      <c r="O272" s="242"/>
      <c r="P272" s="243"/>
      <c r="Q272" s="244"/>
      <c r="R272" s="245"/>
      <c r="S272" s="246">
        <f t="shared" si="19"/>
        <v>0</v>
      </c>
      <c r="T272" s="246">
        <f t="shared" si="21"/>
        <v>0</v>
      </c>
      <c r="U272" s="213" t="str">
        <f t="shared" si="20"/>
        <v>-</v>
      </c>
      <c r="V272" s="247"/>
      <c r="W272" s="317">
        <v>2.12</v>
      </c>
      <c r="X272" s="317">
        <f t="shared" si="18"/>
        <v>0</v>
      </c>
    </row>
    <row r="273" spans="1:24" s="198" customFormat="1" ht="37.25" customHeight="1">
      <c r="A273" s="216" t="s">
        <v>1123</v>
      </c>
      <c r="B273" s="263" t="s">
        <v>1209</v>
      </c>
      <c r="C273" s="217" t="s">
        <v>1210</v>
      </c>
      <c r="D273" s="208">
        <v>5</v>
      </c>
      <c r="E273" s="232">
        <v>90</v>
      </c>
      <c r="F273" s="233"/>
      <c r="G273" s="234"/>
      <c r="H273" s="235"/>
      <c r="I273" s="236"/>
      <c r="J273" s="237"/>
      <c r="K273" s="238"/>
      <c r="L273" s="239"/>
      <c r="M273" s="240"/>
      <c r="N273" s="241"/>
      <c r="O273" s="242"/>
      <c r="P273" s="243"/>
      <c r="Q273" s="244"/>
      <c r="R273" s="245"/>
      <c r="S273" s="246">
        <f t="shared" si="19"/>
        <v>0</v>
      </c>
      <c r="T273" s="246">
        <f t="shared" si="21"/>
        <v>0</v>
      </c>
      <c r="U273" s="213" t="str">
        <f t="shared" si="20"/>
        <v>-</v>
      </c>
      <c r="V273" s="247"/>
      <c r="W273" s="317">
        <v>1.77</v>
      </c>
      <c r="X273" s="317">
        <f t="shared" si="18"/>
        <v>0</v>
      </c>
    </row>
    <row r="274" spans="1:24" s="198" customFormat="1" ht="37.25" customHeight="1">
      <c r="A274" s="216" t="s">
        <v>1123</v>
      </c>
      <c r="B274" s="263" t="s">
        <v>1211</v>
      </c>
      <c r="C274" s="217" t="s">
        <v>1212</v>
      </c>
      <c r="D274" s="208">
        <v>5</v>
      </c>
      <c r="E274" s="232">
        <v>95</v>
      </c>
      <c r="F274" s="233"/>
      <c r="G274" s="234"/>
      <c r="H274" s="235"/>
      <c r="I274" s="236"/>
      <c r="J274" s="237"/>
      <c r="K274" s="238"/>
      <c r="L274" s="239"/>
      <c r="M274" s="240"/>
      <c r="N274" s="241"/>
      <c r="O274" s="242"/>
      <c r="P274" s="243"/>
      <c r="Q274" s="244"/>
      <c r="R274" s="245"/>
      <c r="S274" s="246">
        <f t="shared" si="19"/>
        <v>0</v>
      </c>
      <c r="T274" s="246">
        <f t="shared" si="21"/>
        <v>0</v>
      </c>
      <c r="U274" s="213" t="str">
        <f t="shared" si="20"/>
        <v>-</v>
      </c>
      <c r="V274" s="247"/>
      <c r="W274" s="317">
        <v>1.88</v>
      </c>
      <c r="X274" s="317">
        <f t="shared" si="18"/>
        <v>0</v>
      </c>
    </row>
    <row r="275" spans="1:24" s="198" customFormat="1" ht="37.25" customHeight="1">
      <c r="A275" s="216" t="s">
        <v>1123</v>
      </c>
      <c r="B275" s="263" t="s">
        <v>1311</v>
      </c>
      <c r="C275" s="217" t="s">
        <v>1310</v>
      </c>
      <c r="D275" s="208">
        <v>10</v>
      </c>
      <c r="E275" s="232">
        <v>104</v>
      </c>
      <c r="F275" s="233"/>
      <c r="G275" s="234"/>
      <c r="H275" s="235"/>
      <c r="I275" s="236"/>
      <c r="J275" s="237"/>
      <c r="K275" s="238"/>
      <c r="L275" s="239"/>
      <c r="M275" s="240"/>
      <c r="N275" s="241"/>
      <c r="O275" s="242"/>
      <c r="P275" s="243"/>
      <c r="Q275" s="244"/>
      <c r="R275" s="245"/>
      <c r="S275" s="246">
        <f t="shared" si="19"/>
        <v>0</v>
      </c>
      <c r="T275" s="246">
        <f t="shared" si="21"/>
        <v>0</v>
      </c>
      <c r="U275" s="213" t="str">
        <f t="shared" si="20"/>
        <v>-</v>
      </c>
      <c r="V275" s="247"/>
      <c r="W275" s="317">
        <v>1.78</v>
      </c>
      <c r="X275" s="317">
        <f t="shared" si="18"/>
        <v>0</v>
      </c>
    </row>
    <row r="276" spans="1:24" s="198" customFormat="1" ht="37.25" customHeight="1">
      <c r="A276" s="216" t="s">
        <v>1123</v>
      </c>
      <c r="B276" s="263" t="s">
        <v>1213</v>
      </c>
      <c r="C276" s="217" t="s">
        <v>1214</v>
      </c>
      <c r="D276" s="208">
        <v>15</v>
      </c>
      <c r="E276" s="232">
        <v>102</v>
      </c>
      <c r="F276" s="233"/>
      <c r="G276" s="234"/>
      <c r="H276" s="235"/>
      <c r="I276" s="236"/>
      <c r="J276" s="237"/>
      <c r="K276" s="238"/>
      <c r="L276" s="239"/>
      <c r="M276" s="240"/>
      <c r="N276" s="241"/>
      <c r="O276" s="242"/>
      <c r="P276" s="243"/>
      <c r="Q276" s="244"/>
      <c r="R276" s="245"/>
      <c r="S276" s="246">
        <f t="shared" si="19"/>
        <v>0</v>
      </c>
      <c r="T276" s="246">
        <f t="shared" si="21"/>
        <v>0</v>
      </c>
      <c r="U276" s="213" t="str">
        <f t="shared" si="20"/>
        <v>-</v>
      </c>
      <c r="V276" s="247"/>
      <c r="W276" s="317">
        <v>1.4</v>
      </c>
      <c r="X276" s="317">
        <f t="shared" si="18"/>
        <v>0</v>
      </c>
    </row>
    <row r="277" spans="1:24" s="198" customFormat="1" ht="37.25" customHeight="1">
      <c r="A277" s="216" t="s">
        <v>1123</v>
      </c>
      <c r="B277" s="263" t="s">
        <v>1215</v>
      </c>
      <c r="C277" s="217" t="s">
        <v>1216</v>
      </c>
      <c r="D277" s="208">
        <v>3</v>
      </c>
      <c r="E277" s="232">
        <v>118</v>
      </c>
      <c r="F277" s="233"/>
      <c r="G277" s="234"/>
      <c r="H277" s="235"/>
      <c r="I277" s="236"/>
      <c r="J277" s="237"/>
      <c r="K277" s="238"/>
      <c r="L277" s="239"/>
      <c r="M277" s="240"/>
      <c r="N277" s="241"/>
      <c r="O277" s="242"/>
      <c r="P277" s="243"/>
      <c r="Q277" s="244"/>
      <c r="R277" s="245"/>
      <c r="S277" s="246">
        <f t="shared" si="19"/>
        <v>0</v>
      </c>
      <c r="T277" s="246">
        <f t="shared" si="21"/>
        <v>0</v>
      </c>
      <c r="U277" s="213" t="str">
        <f t="shared" si="20"/>
        <v>-</v>
      </c>
      <c r="V277" s="247" t="s">
        <v>604</v>
      </c>
      <c r="W277" s="317">
        <v>1.58</v>
      </c>
      <c r="X277" s="317">
        <f t="shared" si="18"/>
        <v>0</v>
      </c>
    </row>
    <row r="278" spans="1:24" s="198" customFormat="1" ht="37.25" customHeight="1">
      <c r="A278" s="216" t="s">
        <v>1123</v>
      </c>
      <c r="B278" s="263" t="s">
        <v>1217</v>
      </c>
      <c r="C278" s="217" t="s">
        <v>1218</v>
      </c>
      <c r="D278" s="208">
        <v>3</v>
      </c>
      <c r="E278" s="232">
        <v>97</v>
      </c>
      <c r="F278" s="233"/>
      <c r="G278" s="234"/>
      <c r="H278" s="235"/>
      <c r="I278" s="236"/>
      <c r="J278" s="237"/>
      <c r="K278" s="238"/>
      <c r="L278" s="239"/>
      <c r="M278" s="240"/>
      <c r="N278" s="241"/>
      <c r="O278" s="242"/>
      <c r="P278" s="243"/>
      <c r="Q278" s="244"/>
      <c r="R278" s="245"/>
      <c r="S278" s="246">
        <f t="shared" si="19"/>
        <v>0</v>
      </c>
      <c r="T278" s="246">
        <f t="shared" si="21"/>
        <v>0</v>
      </c>
      <c r="U278" s="213" t="str">
        <f t="shared" si="20"/>
        <v>-</v>
      </c>
      <c r="V278" s="247" t="s">
        <v>1298</v>
      </c>
      <c r="W278" s="317">
        <v>1.46</v>
      </c>
      <c r="X278" s="317">
        <f t="shared" si="18"/>
        <v>0</v>
      </c>
    </row>
    <row r="279" spans="1:24" s="198" customFormat="1" ht="37.25" customHeight="1">
      <c r="A279" s="216" t="s">
        <v>1123</v>
      </c>
      <c r="B279" s="263" t="s">
        <v>1219</v>
      </c>
      <c r="C279" s="217" t="s">
        <v>1220</v>
      </c>
      <c r="D279" s="208">
        <v>5</v>
      </c>
      <c r="E279" s="232">
        <v>70</v>
      </c>
      <c r="F279" s="233"/>
      <c r="G279" s="234"/>
      <c r="H279" s="235"/>
      <c r="I279" s="236"/>
      <c r="J279" s="237"/>
      <c r="K279" s="238"/>
      <c r="L279" s="239"/>
      <c r="M279" s="240"/>
      <c r="N279" s="241"/>
      <c r="O279" s="242"/>
      <c r="P279" s="243"/>
      <c r="Q279" s="244"/>
      <c r="R279" s="245"/>
      <c r="S279" s="246">
        <f t="shared" si="19"/>
        <v>0</v>
      </c>
      <c r="T279" s="246">
        <f t="shared" si="21"/>
        <v>0</v>
      </c>
      <c r="U279" s="213" t="str">
        <f t="shared" si="20"/>
        <v>-</v>
      </c>
      <c r="V279" s="247" t="s">
        <v>1298</v>
      </c>
      <c r="W279" s="317">
        <v>1.32</v>
      </c>
      <c r="X279" s="317">
        <f t="shared" si="18"/>
        <v>0</v>
      </c>
    </row>
    <row r="280" spans="1:24" s="198" customFormat="1" ht="37.25" customHeight="1">
      <c r="A280" s="216" t="s">
        <v>1123</v>
      </c>
      <c r="B280" s="263" t="s">
        <v>1221</v>
      </c>
      <c r="C280" s="217" t="s">
        <v>1222</v>
      </c>
      <c r="D280" s="208">
        <v>3</v>
      </c>
      <c r="E280" s="232">
        <v>142</v>
      </c>
      <c r="F280" s="233"/>
      <c r="G280" s="234"/>
      <c r="H280" s="235"/>
      <c r="I280" s="236"/>
      <c r="J280" s="237"/>
      <c r="K280" s="238"/>
      <c r="L280" s="239"/>
      <c r="M280" s="240"/>
      <c r="N280" s="241"/>
      <c r="O280" s="242"/>
      <c r="P280" s="243"/>
      <c r="Q280" s="244"/>
      <c r="R280" s="245"/>
      <c r="S280" s="246">
        <f t="shared" si="19"/>
        <v>0</v>
      </c>
      <c r="T280" s="246">
        <f t="shared" si="21"/>
        <v>0</v>
      </c>
      <c r="U280" s="213" t="str">
        <f t="shared" si="20"/>
        <v>-</v>
      </c>
      <c r="V280" s="247" t="s">
        <v>1374</v>
      </c>
      <c r="W280" s="317">
        <v>2.61</v>
      </c>
      <c r="X280" s="317">
        <f t="shared" si="18"/>
        <v>0</v>
      </c>
    </row>
    <row r="281" spans="1:24" s="198" customFormat="1" ht="37.25" customHeight="1">
      <c r="A281" s="216" t="s">
        <v>1123</v>
      </c>
      <c r="B281" s="263" t="s">
        <v>1223</v>
      </c>
      <c r="C281" s="217" t="s">
        <v>1224</v>
      </c>
      <c r="D281" s="208">
        <v>4</v>
      </c>
      <c r="E281" s="232">
        <v>150</v>
      </c>
      <c r="F281" s="233"/>
      <c r="G281" s="234"/>
      <c r="H281" s="235"/>
      <c r="I281" s="236"/>
      <c r="J281" s="237"/>
      <c r="K281" s="238"/>
      <c r="L281" s="239"/>
      <c r="M281" s="240"/>
      <c r="N281" s="241"/>
      <c r="O281" s="242"/>
      <c r="P281" s="243"/>
      <c r="Q281" s="244"/>
      <c r="R281" s="245"/>
      <c r="S281" s="246">
        <f t="shared" si="19"/>
        <v>0</v>
      </c>
      <c r="T281" s="246">
        <f t="shared" si="21"/>
        <v>0</v>
      </c>
      <c r="U281" s="213" t="str">
        <f t="shared" si="20"/>
        <v>-</v>
      </c>
      <c r="V281" s="247" t="s">
        <v>1299</v>
      </c>
      <c r="W281" s="317">
        <v>2.29</v>
      </c>
      <c r="X281" s="317">
        <f t="shared" si="18"/>
        <v>0</v>
      </c>
    </row>
    <row r="282" spans="1:24" s="198" customFormat="1" ht="37.25" customHeight="1">
      <c r="A282" s="216" t="s">
        <v>1123</v>
      </c>
      <c r="B282" s="263" t="s">
        <v>1225</v>
      </c>
      <c r="C282" s="217" t="s">
        <v>1226</v>
      </c>
      <c r="D282" s="208">
        <v>3</v>
      </c>
      <c r="E282" s="232">
        <v>123</v>
      </c>
      <c r="F282" s="233"/>
      <c r="G282" s="234"/>
      <c r="H282" s="235"/>
      <c r="I282" s="236"/>
      <c r="J282" s="237"/>
      <c r="K282" s="238"/>
      <c r="L282" s="239"/>
      <c r="M282" s="240"/>
      <c r="N282" s="241"/>
      <c r="O282" s="242"/>
      <c r="P282" s="243"/>
      <c r="Q282" s="244"/>
      <c r="R282" s="245"/>
      <c r="S282" s="246">
        <f t="shared" si="19"/>
        <v>0</v>
      </c>
      <c r="T282" s="246">
        <f t="shared" si="21"/>
        <v>0</v>
      </c>
      <c r="U282" s="213" t="str">
        <f t="shared" si="20"/>
        <v>-</v>
      </c>
      <c r="V282" s="247" t="s">
        <v>537</v>
      </c>
      <c r="W282" s="317">
        <v>1.78</v>
      </c>
      <c r="X282" s="317">
        <f t="shared" si="18"/>
        <v>0</v>
      </c>
    </row>
    <row r="283" spans="1:24" s="198" customFormat="1" ht="37.25" customHeight="1">
      <c r="A283" s="216" t="s">
        <v>1123</v>
      </c>
      <c r="B283" s="263" t="s">
        <v>1227</v>
      </c>
      <c r="C283" s="217" t="s">
        <v>1228</v>
      </c>
      <c r="D283" s="208">
        <v>3</v>
      </c>
      <c r="E283" s="232">
        <v>230</v>
      </c>
      <c r="F283" s="233"/>
      <c r="G283" s="234"/>
      <c r="H283" s="235"/>
      <c r="I283" s="236"/>
      <c r="J283" s="237"/>
      <c r="K283" s="238"/>
      <c r="L283" s="239"/>
      <c r="M283" s="240"/>
      <c r="N283" s="241"/>
      <c r="O283" s="242"/>
      <c r="P283" s="243"/>
      <c r="Q283" s="244"/>
      <c r="R283" s="245"/>
      <c r="S283" s="246">
        <f t="shared" si="19"/>
        <v>0</v>
      </c>
      <c r="T283" s="246">
        <f t="shared" si="21"/>
        <v>0</v>
      </c>
      <c r="U283" s="213" t="str">
        <f t="shared" si="20"/>
        <v>-</v>
      </c>
      <c r="V283" s="247" t="s">
        <v>1375</v>
      </c>
      <c r="W283" s="317">
        <v>4.53</v>
      </c>
      <c r="X283" s="317">
        <f t="shared" si="18"/>
        <v>0</v>
      </c>
    </row>
    <row r="284" spans="1:24" s="198" customFormat="1" ht="37.25" customHeight="1">
      <c r="A284" s="216" t="s">
        <v>1123</v>
      </c>
      <c r="B284" s="263" t="s">
        <v>1229</v>
      </c>
      <c r="C284" s="217" t="s">
        <v>1230</v>
      </c>
      <c r="D284" s="208">
        <v>2</v>
      </c>
      <c r="E284" s="232">
        <v>164</v>
      </c>
      <c r="F284" s="233"/>
      <c r="G284" s="234"/>
      <c r="H284" s="235"/>
      <c r="I284" s="236"/>
      <c r="J284" s="237"/>
      <c r="K284" s="238"/>
      <c r="L284" s="239"/>
      <c r="M284" s="240"/>
      <c r="N284" s="241"/>
      <c r="O284" s="242"/>
      <c r="P284" s="243"/>
      <c r="Q284" s="244"/>
      <c r="R284" s="245"/>
      <c r="S284" s="246">
        <f t="shared" si="19"/>
        <v>0</v>
      </c>
      <c r="T284" s="246">
        <f t="shared" si="21"/>
        <v>0</v>
      </c>
      <c r="U284" s="213" t="str">
        <f t="shared" si="20"/>
        <v>-</v>
      </c>
      <c r="V284" s="247" t="s">
        <v>1307</v>
      </c>
      <c r="W284" s="317">
        <v>2.29</v>
      </c>
      <c r="X284" s="317">
        <f t="shared" si="18"/>
        <v>0</v>
      </c>
    </row>
    <row r="285" spans="1:24" s="198" customFormat="1" ht="37.25" customHeight="1">
      <c r="A285" s="216" t="s">
        <v>1123</v>
      </c>
      <c r="B285" s="263" t="s">
        <v>1126</v>
      </c>
      <c r="C285" s="217" t="s">
        <v>1127</v>
      </c>
      <c r="D285" s="208">
        <v>1</v>
      </c>
      <c r="E285" s="232">
        <v>113</v>
      </c>
      <c r="F285" s="233"/>
      <c r="G285" s="234"/>
      <c r="H285" s="235"/>
      <c r="I285" s="236"/>
      <c r="J285" s="237"/>
      <c r="K285" s="238"/>
      <c r="L285" s="239"/>
      <c r="M285" s="240"/>
      <c r="N285" s="241"/>
      <c r="O285" s="242"/>
      <c r="P285" s="243"/>
      <c r="Q285" s="244"/>
      <c r="R285" s="245"/>
      <c r="S285" s="246">
        <f t="shared" si="19"/>
        <v>0</v>
      </c>
      <c r="T285" s="246">
        <f t="shared" si="21"/>
        <v>0</v>
      </c>
      <c r="U285" s="213" t="str">
        <f t="shared" si="20"/>
        <v>-</v>
      </c>
      <c r="V285" s="247" t="s">
        <v>132</v>
      </c>
      <c r="W285" s="317">
        <v>2.25</v>
      </c>
      <c r="X285" s="317">
        <f t="shared" ref="X285:X304" si="25">W285*S285</f>
        <v>0</v>
      </c>
    </row>
    <row r="286" spans="1:24" s="198" customFormat="1" ht="37.25" customHeight="1">
      <c r="A286" s="216" t="s">
        <v>1123</v>
      </c>
      <c r="B286" s="263" t="s">
        <v>1128</v>
      </c>
      <c r="C286" s="217" t="s">
        <v>1129</v>
      </c>
      <c r="D286" s="208">
        <v>1</v>
      </c>
      <c r="E286" s="232">
        <v>90</v>
      </c>
      <c r="F286" s="233"/>
      <c r="G286" s="234"/>
      <c r="H286" s="235"/>
      <c r="I286" s="236"/>
      <c r="J286" s="237"/>
      <c r="K286" s="238"/>
      <c r="L286" s="239"/>
      <c r="M286" s="240"/>
      <c r="N286" s="241"/>
      <c r="O286" s="242"/>
      <c r="P286" s="243"/>
      <c r="Q286" s="244"/>
      <c r="R286" s="245"/>
      <c r="S286" s="246">
        <f t="shared" si="19"/>
        <v>0</v>
      </c>
      <c r="T286" s="246">
        <f t="shared" si="21"/>
        <v>0</v>
      </c>
      <c r="U286" s="213" t="str">
        <f t="shared" si="20"/>
        <v>-</v>
      </c>
      <c r="V286" s="247" t="s">
        <v>132</v>
      </c>
      <c r="W286" s="317">
        <v>1.9</v>
      </c>
      <c r="X286" s="317">
        <f t="shared" si="25"/>
        <v>0</v>
      </c>
    </row>
    <row r="287" spans="1:24" s="198" customFormat="1" ht="37.25" customHeight="1">
      <c r="A287" s="216" t="s">
        <v>1123</v>
      </c>
      <c r="B287" s="263" t="s">
        <v>1130</v>
      </c>
      <c r="C287" s="217" t="s">
        <v>1131</v>
      </c>
      <c r="D287" s="208">
        <v>2</v>
      </c>
      <c r="E287" s="232">
        <v>120</v>
      </c>
      <c r="F287" s="233"/>
      <c r="G287" s="234"/>
      <c r="H287" s="235"/>
      <c r="I287" s="236"/>
      <c r="J287" s="237"/>
      <c r="K287" s="238"/>
      <c r="L287" s="239"/>
      <c r="M287" s="240"/>
      <c r="N287" s="241"/>
      <c r="O287" s="242"/>
      <c r="P287" s="243"/>
      <c r="Q287" s="244"/>
      <c r="R287" s="245"/>
      <c r="S287" s="246">
        <f t="shared" si="19"/>
        <v>0</v>
      </c>
      <c r="T287" s="246">
        <f t="shared" si="21"/>
        <v>0</v>
      </c>
      <c r="U287" s="213" t="str">
        <f t="shared" si="20"/>
        <v>-</v>
      </c>
      <c r="V287" s="247" t="s">
        <v>1165</v>
      </c>
      <c r="W287" s="317">
        <v>2.23</v>
      </c>
      <c r="X287" s="317">
        <f t="shared" si="25"/>
        <v>0</v>
      </c>
    </row>
    <row r="288" spans="1:24" s="198" customFormat="1" ht="37.25" customHeight="1">
      <c r="A288" s="216" t="s">
        <v>1123</v>
      </c>
      <c r="B288" s="263" t="s">
        <v>1132</v>
      </c>
      <c r="C288" s="217" t="s">
        <v>1133</v>
      </c>
      <c r="D288" s="208">
        <v>1</v>
      </c>
      <c r="E288" s="232">
        <v>264</v>
      </c>
      <c r="F288" s="233"/>
      <c r="G288" s="234"/>
      <c r="H288" s="235"/>
      <c r="I288" s="236"/>
      <c r="J288" s="237"/>
      <c r="K288" s="238"/>
      <c r="L288" s="239"/>
      <c r="M288" s="240"/>
      <c r="N288" s="241"/>
      <c r="O288" s="242"/>
      <c r="P288" s="243"/>
      <c r="Q288" s="244"/>
      <c r="R288" s="245"/>
      <c r="S288" s="246">
        <f t="shared" si="19"/>
        <v>0</v>
      </c>
      <c r="T288" s="246">
        <f t="shared" si="21"/>
        <v>0</v>
      </c>
      <c r="U288" s="213" t="str">
        <f t="shared" si="20"/>
        <v>-</v>
      </c>
      <c r="V288" s="247" t="s">
        <v>1166</v>
      </c>
      <c r="W288" s="317">
        <v>5.9</v>
      </c>
      <c r="X288" s="317">
        <f t="shared" si="25"/>
        <v>0</v>
      </c>
    </row>
    <row r="289" spans="1:24" s="198" customFormat="1" ht="37.25" customHeight="1">
      <c r="A289" s="216" t="s">
        <v>1123</v>
      </c>
      <c r="B289" s="263" t="s">
        <v>1134</v>
      </c>
      <c r="C289" s="217" t="s">
        <v>1135</v>
      </c>
      <c r="D289" s="208">
        <v>1</v>
      </c>
      <c r="E289" s="232">
        <v>155</v>
      </c>
      <c r="F289" s="233"/>
      <c r="G289" s="234"/>
      <c r="H289" s="235"/>
      <c r="I289" s="236"/>
      <c r="J289" s="237"/>
      <c r="K289" s="238"/>
      <c r="L289" s="239"/>
      <c r="M289" s="240"/>
      <c r="N289" s="241"/>
      <c r="O289" s="242"/>
      <c r="P289" s="243"/>
      <c r="Q289" s="244"/>
      <c r="R289" s="245"/>
      <c r="S289" s="246">
        <f t="shared" si="19"/>
        <v>0</v>
      </c>
      <c r="T289" s="246">
        <f t="shared" si="21"/>
        <v>0</v>
      </c>
      <c r="U289" s="213" t="str">
        <f t="shared" si="20"/>
        <v>-</v>
      </c>
      <c r="V289" s="247" t="s">
        <v>1166</v>
      </c>
      <c r="W289" s="317">
        <v>3.25</v>
      </c>
      <c r="X289" s="317">
        <f t="shared" si="25"/>
        <v>0</v>
      </c>
    </row>
    <row r="290" spans="1:24" s="198" customFormat="1" ht="37.25" customHeight="1">
      <c r="A290" s="216" t="s">
        <v>1123</v>
      </c>
      <c r="B290" s="263" t="s">
        <v>1136</v>
      </c>
      <c r="C290" s="217" t="s">
        <v>1137</v>
      </c>
      <c r="D290" s="208">
        <v>1</v>
      </c>
      <c r="E290" s="232">
        <v>178</v>
      </c>
      <c r="F290" s="233"/>
      <c r="G290" s="234"/>
      <c r="H290" s="235"/>
      <c r="I290" s="236"/>
      <c r="J290" s="237"/>
      <c r="K290" s="238"/>
      <c r="L290" s="239"/>
      <c r="M290" s="240"/>
      <c r="N290" s="241"/>
      <c r="O290" s="242"/>
      <c r="P290" s="243"/>
      <c r="Q290" s="244"/>
      <c r="R290" s="245"/>
      <c r="S290" s="246">
        <f t="shared" si="19"/>
        <v>0</v>
      </c>
      <c r="T290" s="246">
        <f t="shared" si="21"/>
        <v>0</v>
      </c>
      <c r="U290" s="213" t="str">
        <f t="shared" si="20"/>
        <v>-</v>
      </c>
      <c r="V290" s="247" t="s">
        <v>1166</v>
      </c>
      <c r="W290" s="317">
        <v>3.8</v>
      </c>
      <c r="X290" s="317">
        <f t="shared" si="25"/>
        <v>0</v>
      </c>
    </row>
    <row r="291" spans="1:24" s="198" customFormat="1" ht="37.25" customHeight="1">
      <c r="A291" s="216" t="s">
        <v>1123</v>
      </c>
      <c r="B291" s="263" t="s">
        <v>1231</v>
      </c>
      <c r="C291" s="217" t="s">
        <v>1232</v>
      </c>
      <c r="D291" s="208">
        <v>10</v>
      </c>
      <c r="E291" s="232">
        <v>71</v>
      </c>
      <c r="F291" s="233"/>
      <c r="G291" s="234"/>
      <c r="H291" s="235"/>
      <c r="I291" s="236"/>
      <c r="J291" s="237"/>
      <c r="K291" s="238"/>
      <c r="L291" s="239"/>
      <c r="M291" s="240"/>
      <c r="N291" s="241"/>
      <c r="O291" s="242"/>
      <c r="P291" s="243"/>
      <c r="Q291" s="244"/>
      <c r="R291" s="245"/>
      <c r="S291" s="246">
        <f t="shared" si="19"/>
        <v>0</v>
      </c>
      <c r="T291" s="246">
        <f t="shared" si="21"/>
        <v>0</v>
      </c>
      <c r="U291" s="213" t="str">
        <f t="shared" si="20"/>
        <v>-</v>
      </c>
      <c r="V291" s="247" t="s">
        <v>563</v>
      </c>
      <c r="W291" s="317">
        <v>1.02</v>
      </c>
      <c r="X291" s="317">
        <f t="shared" si="25"/>
        <v>0</v>
      </c>
    </row>
    <row r="292" spans="1:24" s="198" customFormat="1" ht="37.25" customHeight="1">
      <c r="A292" s="216" t="s">
        <v>1123</v>
      </c>
      <c r="B292" s="263" t="s">
        <v>1233</v>
      </c>
      <c r="C292" s="217" t="s">
        <v>1234</v>
      </c>
      <c r="D292" s="208">
        <v>5</v>
      </c>
      <c r="E292" s="232">
        <v>55</v>
      </c>
      <c r="F292" s="233"/>
      <c r="G292" s="234"/>
      <c r="H292" s="235"/>
      <c r="I292" s="236"/>
      <c r="J292" s="237"/>
      <c r="K292" s="238"/>
      <c r="L292" s="239"/>
      <c r="M292" s="240"/>
      <c r="N292" s="241"/>
      <c r="O292" s="242"/>
      <c r="P292" s="243"/>
      <c r="Q292" s="244"/>
      <c r="R292" s="245"/>
      <c r="S292" s="246">
        <f t="shared" si="19"/>
        <v>0</v>
      </c>
      <c r="T292" s="246">
        <f t="shared" si="21"/>
        <v>0</v>
      </c>
      <c r="U292" s="213" t="str">
        <f t="shared" si="20"/>
        <v>-</v>
      </c>
      <c r="V292" s="247" t="s">
        <v>303</v>
      </c>
      <c r="W292" s="317">
        <v>0.95</v>
      </c>
      <c r="X292" s="317">
        <f t="shared" si="25"/>
        <v>0</v>
      </c>
    </row>
    <row r="293" spans="1:24" s="198" customFormat="1" ht="37.25" customHeight="1">
      <c r="A293" s="216" t="s">
        <v>1123</v>
      </c>
      <c r="B293" s="263" t="s">
        <v>1235</v>
      </c>
      <c r="C293" s="217" t="s">
        <v>1236</v>
      </c>
      <c r="D293" s="208">
        <v>5</v>
      </c>
      <c r="E293" s="232">
        <v>110</v>
      </c>
      <c r="F293" s="233"/>
      <c r="G293" s="234"/>
      <c r="H293" s="235"/>
      <c r="I293" s="236"/>
      <c r="J293" s="237"/>
      <c r="K293" s="238"/>
      <c r="L293" s="239"/>
      <c r="M293" s="240"/>
      <c r="N293" s="241"/>
      <c r="O293" s="242"/>
      <c r="P293" s="243"/>
      <c r="Q293" s="244"/>
      <c r="R293" s="245"/>
      <c r="S293" s="246">
        <f t="shared" si="19"/>
        <v>0</v>
      </c>
      <c r="T293" s="246">
        <f t="shared" si="21"/>
        <v>0</v>
      </c>
      <c r="U293" s="213" t="str">
        <f t="shared" si="20"/>
        <v>-</v>
      </c>
      <c r="V293" s="247" t="s">
        <v>1376</v>
      </c>
      <c r="W293" s="317">
        <v>2.23</v>
      </c>
      <c r="X293" s="317">
        <f t="shared" si="25"/>
        <v>0</v>
      </c>
    </row>
    <row r="294" spans="1:24" s="198" customFormat="1" ht="37.25" customHeight="1">
      <c r="A294" s="216" t="s">
        <v>1123</v>
      </c>
      <c r="B294" s="263" t="s">
        <v>1237</v>
      </c>
      <c r="C294" s="217" t="s">
        <v>1238</v>
      </c>
      <c r="D294" s="208">
        <v>3</v>
      </c>
      <c r="E294" s="232">
        <v>70</v>
      </c>
      <c r="F294" s="233"/>
      <c r="G294" s="234"/>
      <c r="H294" s="235"/>
      <c r="I294" s="236"/>
      <c r="J294" s="237"/>
      <c r="K294" s="238"/>
      <c r="L294" s="239"/>
      <c r="M294" s="240"/>
      <c r="N294" s="241"/>
      <c r="O294" s="242"/>
      <c r="P294" s="243"/>
      <c r="Q294" s="244"/>
      <c r="R294" s="245"/>
      <c r="S294" s="246">
        <f t="shared" si="19"/>
        <v>0</v>
      </c>
      <c r="T294" s="246">
        <f t="shared" si="21"/>
        <v>0</v>
      </c>
      <c r="U294" s="213" t="str">
        <f t="shared" si="20"/>
        <v>-</v>
      </c>
      <c r="V294" s="247" t="s">
        <v>1308</v>
      </c>
      <c r="W294" s="317">
        <v>0.73</v>
      </c>
      <c r="X294" s="317">
        <f t="shared" si="25"/>
        <v>0</v>
      </c>
    </row>
    <row r="295" spans="1:24" s="198" customFormat="1" ht="37.25" customHeight="1">
      <c r="A295" s="216" t="s">
        <v>1123</v>
      </c>
      <c r="B295" s="263" t="s">
        <v>1239</v>
      </c>
      <c r="C295" s="217" t="s">
        <v>1240</v>
      </c>
      <c r="D295" s="208">
        <v>3</v>
      </c>
      <c r="E295" s="232">
        <v>109</v>
      </c>
      <c r="F295" s="233"/>
      <c r="G295" s="234"/>
      <c r="H295" s="235"/>
      <c r="I295" s="236"/>
      <c r="J295" s="237"/>
      <c r="K295" s="238"/>
      <c r="L295" s="239"/>
      <c r="M295" s="240"/>
      <c r="N295" s="241"/>
      <c r="O295" s="242"/>
      <c r="P295" s="243"/>
      <c r="Q295" s="244"/>
      <c r="R295" s="245"/>
      <c r="S295" s="246">
        <f t="shared" si="19"/>
        <v>0</v>
      </c>
      <c r="T295" s="246">
        <f t="shared" si="21"/>
        <v>0</v>
      </c>
      <c r="U295" s="213" t="str">
        <f t="shared" si="20"/>
        <v>-</v>
      </c>
      <c r="V295" s="247" t="s">
        <v>1309</v>
      </c>
      <c r="W295" s="317">
        <v>1.5</v>
      </c>
      <c r="X295" s="317">
        <f t="shared" si="25"/>
        <v>0</v>
      </c>
    </row>
    <row r="296" spans="1:24" s="198" customFormat="1" ht="37.25" customHeight="1">
      <c r="A296" s="216" t="s">
        <v>1123</v>
      </c>
      <c r="B296" s="263" t="s">
        <v>1241</v>
      </c>
      <c r="C296" s="217" t="s">
        <v>1242</v>
      </c>
      <c r="D296" s="208">
        <v>5</v>
      </c>
      <c r="E296" s="232">
        <v>55</v>
      </c>
      <c r="F296" s="233"/>
      <c r="G296" s="234"/>
      <c r="H296" s="235"/>
      <c r="I296" s="236"/>
      <c r="J296" s="237"/>
      <c r="K296" s="238"/>
      <c r="L296" s="239"/>
      <c r="M296" s="240"/>
      <c r="N296" s="241"/>
      <c r="O296" s="242"/>
      <c r="P296" s="243"/>
      <c r="Q296" s="244"/>
      <c r="R296" s="245"/>
      <c r="S296" s="246">
        <f t="shared" si="19"/>
        <v>0</v>
      </c>
      <c r="T296" s="246">
        <f t="shared" si="21"/>
        <v>0</v>
      </c>
      <c r="U296" s="213" t="str">
        <f t="shared" si="20"/>
        <v>-</v>
      </c>
      <c r="V296" s="247" t="s">
        <v>303</v>
      </c>
      <c r="W296" s="317">
        <v>0.96</v>
      </c>
      <c r="X296" s="317">
        <f t="shared" si="25"/>
        <v>0</v>
      </c>
    </row>
    <row r="297" spans="1:24" s="198" customFormat="1" ht="37.25" customHeight="1">
      <c r="A297" s="216" t="s">
        <v>1123</v>
      </c>
      <c r="B297" s="263" t="s">
        <v>1243</v>
      </c>
      <c r="C297" s="217" t="s">
        <v>1244</v>
      </c>
      <c r="D297" s="208">
        <v>4</v>
      </c>
      <c r="E297" s="232">
        <v>117</v>
      </c>
      <c r="F297" s="233"/>
      <c r="G297" s="234"/>
      <c r="H297" s="235"/>
      <c r="I297" s="236"/>
      <c r="J297" s="237"/>
      <c r="K297" s="238"/>
      <c r="L297" s="239"/>
      <c r="M297" s="240"/>
      <c r="N297" s="241"/>
      <c r="O297" s="242"/>
      <c r="P297" s="243"/>
      <c r="Q297" s="244"/>
      <c r="R297" s="245"/>
      <c r="S297" s="246">
        <f t="shared" si="19"/>
        <v>0</v>
      </c>
      <c r="T297" s="246">
        <f t="shared" si="21"/>
        <v>0</v>
      </c>
      <c r="U297" s="213" t="str">
        <f t="shared" si="20"/>
        <v>-</v>
      </c>
      <c r="V297" s="247" t="s">
        <v>1300</v>
      </c>
      <c r="W297" s="317">
        <v>1.46</v>
      </c>
      <c r="X297" s="317">
        <f t="shared" si="25"/>
        <v>0</v>
      </c>
    </row>
    <row r="298" spans="1:24" s="198" customFormat="1" ht="37.25" customHeight="1">
      <c r="A298" s="216" t="s">
        <v>1123</v>
      </c>
      <c r="B298" s="263" t="s">
        <v>1245</v>
      </c>
      <c r="C298" s="217" t="s">
        <v>1246</v>
      </c>
      <c r="D298" s="208">
        <v>5</v>
      </c>
      <c r="E298" s="232">
        <v>82</v>
      </c>
      <c r="F298" s="233"/>
      <c r="G298" s="234"/>
      <c r="H298" s="235"/>
      <c r="I298" s="236"/>
      <c r="J298" s="237"/>
      <c r="K298" s="238"/>
      <c r="L298" s="239"/>
      <c r="M298" s="240"/>
      <c r="N298" s="241"/>
      <c r="O298" s="242"/>
      <c r="P298" s="243"/>
      <c r="Q298" s="244"/>
      <c r="R298" s="245"/>
      <c r="S298" s="246">
        <f t="shared" si="19"/>
        <v>0</v>
      </c>
      <c r="T298" s="246">
        <f t="shared" si="21"/>
        <v>0</v>
      </c>
      <c r="U298" s="213" t="str">
        <f t="shared" si="20"/>
        <v>-</v>
      </c>
      <c r="V298" s="247" t="s">
        <v>528</v>
      </c>
      <c r="W298" s="317">
        <v>1.61</v>
      </c>
      <c r="X298" s="317">
        <f t="shared" si="25"/>
        <v>0</v>
      </c>
    </row>
    <row r="299" spans="1:24" s="198" customFormat="1" ht="37.25" customHeight="1">
      <c r="A299" s="216" t="s">
        <v>1123</v>
      </c>
      <c r="B299" s="263" t="s">
        <v>1247</v>
      </c>
      <c r="C299" s="217" t="s">
        <v>1248</v>
      </c>
      <c r="D299" s="208">
        <v>3</v>
      </c>
      <c r="E299" s="232">
        <v>175</v>
      </c>
      <c r="F299" s="233"/>
      <c r="G299" s="234"/>
      <c r="H299" s="235"/>
      <c r="I299" s="236"/>
      <c r="J299" s="237"/>
      <c r="K299" s="238"/>
      <c r="L299" s="239"/>
      <c r="M299" s="240"/>
      <c r="N299" s="241"/>
      <c r="O299" s="242"/>
      <c r="P299" s="243"/>
      <c r="Q299" s="244"/>
      <c r="R299" s="245"/>
      <c r="S299" s="246">
        <f t="shared" si="19"/>
        <v>0</v>
      </c>
      <c r="T299" s="246">
        <f t="shared" si="21"/>
        <v>0</v>
      </c>
      <c r="U299" s="213" t="str">
        <f t="shared" si="20"/>
        <v>-</v>
      </c>
      <c r="V299" s="247" t="s">
        <v>1301</v>
      </c>
      <c r="W299" s="317">
        <v>2.8</v>
      </c>
      <c r="X299" s="317">
        <f t="shared" si="25"/>
        <v>0</v>
      </c>
    </row>
    <row r="300" spans="1:24" s="198" customFormat="1" ht="37.25" customHeight="1">
      <c r="A300" s="216" t="s">
        <v>1123</v>
      </c>
      <c r="B300" s="263" t="s">
        <v>1249</v>
      </c>
      <c r="C300" s="217" t="s">
        <v>1250</v>
      </c>
      <c r="D300" s="208">
        <v>3</v>
      </c>
      <c r="E300" s="232">
        <v>138</v>
      </c>
      <c r="F300" s="233"/>
      <c r="G300" s="234"/>
      <c r="H300" s="235"/>
      <c r="I300" s="236"/>
      <c r="J300" s="237"/>
      <c r="K300" s="238"/>
      <c r="L300" s="239"/>
      <c r="M300" s="240"/>
      <c r="N300" s="241"/>
      <c r="O300" s="242"/>
      <c r="P300" s="243"/>
      <c r="Q300" s="244"/>
      <c r="R300" s="245"/>
      <c r="S300" s="246">
        <f t="shared" si="19"/>
        <v>0</v>
      </c>
      <c r="T300" s="246">
        <f t="shared" si="21"/>
        <v>0</v>
      </c>
      <c r="U300" s="213" t="str">
        <f t="shared" si="20"/>
        <v>-</v>
      </c>
      <c r="V300" s="247" t="s">
        <v>1303</v>
      </c>
      <c r="W300" s="317">
        <v>2.06</v>
      </c>
      <c r="X300" s="317">
        <f t="shared" si="25"/>
        <v>0</v>
      </c>
    </row>
    <row r="301" spans="1:24" s="198" customFormat="1" ht="37.25" customHeight="1">
      <c r="A301" s="216" t="s">
        <v>1123</v>
      </c>
      <c r="B301" s="263" t="s">
        <v>1251</v>
      </c>
      <c r="C301" s="217" t="s">
        <v>1252</v>
      </c>
      <c r="D301" s="208">
        <v>4</v>
      </c>
      <c r="E301" s="232">
        <v>123</v>
      </c>
      <c r="F301" s="233"/>
      <c r="G301" s="234"/>
      <c r="H301" s="235"/>
      <c r="I301" s="236"/>
      <c r="J301" s="237"/>
      <c r="K301" s="238"/>
      <c r="L301" s="239"/>
      <c r="M301" s="240"/>
      <c r="N301" s="241"/>
      <c r="O301" s="242"/>
      <c r="P301" s="243"/>
      <c r="Q301" s="244"/>
      <c r="R301" s="245"/>
      <c r="S301" s="246">
        <f t="shared" si="19"/>
        <v>0</v>
      </c>
      <c r="T301" s="246">
        <f t="shared" si="21"/>
        <v>0</v>
      </c>
      <c r="U301" s="213" t="str">
        <f t="shared" si="20"/>
        <v>-</v>
      </c>
      <c r="V301" s="247" t="s">
        <v>1377</v>
      </c>
      <c r="W301" s="317">
        <v>1.97</v>
      </c>
      <c r="X301" s="317">
        <f t="shared" si="25"/>
        <v>0</v>
      </c>
    </row>
    <row r="302" spans="1:24" s="198" customFormat="1" ht="37.25" customHeight="1">
      <c r="A302" s="216" t="s">
        <v>1123</v>
      </c>
      <c r="B302" s="263" t="s">
        <v>1253</v>
      </c>
      <c r="C302" s="217" t="s">
        <v>1254</v>
      </c>
      <c r="D302" s="208">
        <v>1</v>
      </c>
      <c r="E302" s="232">
        <v>49</v>
      </c>
      <c r="F302" s="233"/>
      <c r="G302" s="234"/>
      <c r="H302" s="235"/>
      <c r="I302" s="236"/>
      <c r="J302" s="237"/>
      <c r="K302" s="238"/>
      <c r="L302" s="239"/>
      <c r="M302" s="240"/>
      <c r="N302" s="241"/>
      <c r="O302" s="242"/>
      <c r="P302" s="243"/>
      <c r="Q302" s="244"/>
      <c r="R302" s="245"/>
      <c r="S302" s="246">
        <f t="shared" si="19"/>
        <v>0</v>
      </c>
      <c r="T302" s="246">
        <f t="shared" si="21"/>
        <v>0</v>
      </c>
      <c r="U302" s="213" t="str">
        <f t="shared" si="20"/>
        <v>-</v>
      </c>
      <c r="V302" s="247" t="s">
        <v>482</v>
      </c>
      <c r="W302" s="317">
        <v>0.78</v>
      </c>
      <c r="X302" s="317">
        <f t="shared" si="25"/>
        <v>0</v>
      </c>
    </row>
    <row r="303" spans="1:24" s="198" customFormat="1" ht="37.25" customHeight="1">
      <c r="A303" s="216" t="s">
        <v>1123</v>
      </c>
      <c r="B303" s="263" t="s">
        <v>1255</v>
      </c>
      <c r="C303" s="217" t="s">
        <v>1256</v>
      </c>
      <c r="D303" s="208">
        <v>3</v>
      </c>
      <c r="E303" s="232">
        <v>84</v>
      </c>
      <c r="F303" s="233"/>
      <c r="G303" s="234"/>
      <c r="H303" s="235"/>
      <c r="I303" s="236"/>
      <c r="J303" s="237"/>
      <c r="K303" s="238"/>
      <c r="L303" s="239"/>
      <c r="M303" s="240"/>
      <c r="N303" s="241"/>
      <c r="O303" s="242"/>
      <c r="P303" s="243"/>
      <c r="Q303" s="244"/>
      <c r="R303" s="245"/>
      <c r="S303" s="246">
        <f t="shared" si="19"/>
        <v>0</v>
      </c>
      <c r="T303" s="246">
        <f t="shared" si="21"/>
        <v>0</v>
      </c>
      <c r="U303" s="213" t="str">
        <f t="shared" si="20"/>
        <v>-</v>
      </c>
      <c r="V303" s="247" t="s">
        <v>596</v>
      </c>
      <c r="W303" s="317">
        <v>1.04</v>
      </c>
      <c r="X303" s="317">
        <f t="shared" si="25"/>
        <v>0</v>
      </c>
    </row>
    <row r="304" spans="1:24" s="198" customFormat="1" ht="37.25" customHeight="1">
      <c r="A304" s="216" t="s">
        <v>1123</v>
      </c>
      <c r="B304" s="263" t="s">
        <v>1257</v>
      </c>
      <c r="C304" s="217" t="s">
        <v>1258</v>
      </c>
      <c r="D304" s="208">
        <v>3</v>
      </c>
      <c r="E304" s="232">
        <v>81</v>
      </c>
      <c r="F304" s="233"/>
      <c r="G304" s="234"/>
      <c r="H304" s="235"/>
      <c r="I304" s="236"/>
      <c r="J304" s="237"/>
      <c r="K304" s="238"/>
      <c r="L304" s="239"/>
      <c r="M304" s="240"/>
      <c r="N304" s="241"/>
      <c r="O304" s="242"/>
      <c r="P304" s="243"/>
      <c r="Q304" s="244"/>
      <c r="R304" s="245"/>
      <c r="S304" s="246">
        <f t="shared" si="19"/>
        <v>0</v>
      </c>
      <c r="T304" s="246">
        <f t="shared" si="21"/>
        <v>0</v>
      </c>
      <c r="U304" s="213" t="str">
        <f t="shared" si="20"/>
        <v>-</v>
      </c>
      <c r="V304" s="247" t="s">
        <v>582</v>
      </c>
      <c r="W304" s="317">
        <v>0.95</v>
      </c>
      <c r="X304" s="317">
        <f t="shared" si="25"/>
        <v>0</v>
      </c>
    </row>
    <row r="305" spans="1:24" s="198" customFormat="1" ht="37.25" customHeight="1">
      <c r="A305" s="216" t="s">
        <v>1123</v>
      </c>
      <c r="B305" s="263" t="s">
        <v>1138</v>
      </c>
      <c r="C305" s="217" t="s">
        <v>1139</v>
      </c>
      <c r="D305" s="208">
        <v>1</v>
      </c>
      <c r="E305" s="232">
        <v>100</v>
      </c>
      <c r="F305" s="233"/>
      <c r="G305" s="234"/>
      <c r="H305" s="235"/>
      <c r="I305" s="236"/>
      <c r="J305" s="237"/>
      <c r="K305" s="238"/>
      <c r="L305" s="239"/>
      <c r="M305" s="240"/>
      <c r="N305" s="241"/>
      <c r="O305" s="242"/>
      <c r="P305" s="243"/>
      <c r="Q305" s="244"/>
      <c r="R305" s="245"/>
      <c r="S305" s="246">
        <f t="shared" si="19"/>
        <v>0</v>
      </c>
      <c r="T305" s="246">
        <f t="shared" si="21"/>
        <v>0</v>
      </c>
      <c r="U305" s="213" t="str">
        <f t="shared" si="20"/>
        <v>-</v>
      </c>
      <c r="V305" s="247" t="s">
        <v>149</v>
      </c>
      <c r="W305" s="317">
        <v>1.76</v>
      </c>
      <c r="X305" s="317">
        <f>W305*S305</f>
        <v>0</v>
      </c>
    </row>
    <row r="306" spans="1:24" s="198" customFormat="1" ht="37.25" customHeight="1">
      <c r="A306" s="216" t="s">
        <v>1123</v>
      </c>
      <c r="B306" s="263" t="s">
        <v>1140</v>
      </c>
      <c r="C306" s="217" t="s">
        <v>1141</v>
      </c>
      <c r="D306" s="208">
        <v>1</v>
      </c>
      <c r="E306" s="232">
        <v>83</v>
      </c>
      <c r="F306" s="233"/>
      <c r="G306" s="234"/>
      <c r="H306" s="235"/>
      <c r="I306" s="236"/>
      <c r="J306" s="237"/>
      <c r="K306" s="238"/>
      <c r="L306" s="239"/>
      <c r="M306" s="240"/>
      <c r="N306" s="241"/>
      <c r="O306" s="242"/>
      <c r="P306" s="243"/>
      <c r="Q306" s="244"/>
      <c r="R306" s="245"/>
      <c r="S306" s="246">
        <f t="shared" si="19"/>
        <v>0</v>
      </c>
      <c r="T306" s="246">
        <f t="shared" si="21"/>
        <v>0</v>
      </c>
      <c r="U306" s="213" t="str">
        <f t="shared" si="20"/>
        <v>-</v>
      </c>
      <c r="V306" s="247" t="s">
        <v>132</v>
      </c>
      <c r="W306" s="317">
        <v>1.42</v>
      </c>
      <c r="X306" s="317">
        <f>W306*S306</f>
        <v>0</v>
      </c>
    </row>
    <row r="307" spans="1:24" s="198" customFormat="1" ht="37.25" customHeight="1">
      <c r="A307" s="216" t="s">
        <v>1142</v>
      </c>
      <c r="B307" s="263" t="s">
        <v>1143</v>
      </c>
      <c r="C307" s="217" t="s">
        <v>1144</v>
      </c>
      <c r="D307" s="208">
        <v>5</v>
      </c>
      <c r="E307" s="232">
        <v>105</v>
      </c>
      <c r="F307" s="233"/>
      <c r="G307" s="234"/>
      <c r="H307" s="235"/>
      <c r="I307" s="236"/>
      <c r="J307" s="237"/>
      <c r="K307" s="238"/>
      <c r="L307" s="239"/>
      <c r="M307" s="240"/>
      <c r="N307" s="241"/>
      <c r="O307" s="242"/>
      <c r="P307" s="243"/>
      <c r="Q307" s="244"/>
      <c r="R307" s="245"/>
      <c r="S307" s="246">
        <f t="shared" si="19"/>
        <v>0</v>
      </c>
      <c r="T307" s="246">
        <f t="shared" si="21"/>
        <v>0</v>
      </c>
      <c r="U307" s="213" t="str">
        <f t="shared" si="20"/>
        <v>-</v>
      </c>
      <c r="V307" s="247" t="s">
        <v>1167</v>
      </c>
      <c r="W307" s="317">
        <v>2.4</v>
      </c>
      <c r="X307" s="317">
        <f>W307*S307</f>
        <v>0</v>
      </c>
    </row>
    <row r="308" spans="1:24" s="198" customFormat="1" ht="37.25" customHeight="1">
      <c r="A308" s="216" t="s">
        <v>1142</v>
      </c>
      <c r="B308" s="263" t="s">
        <v>1145</v>
      </c>
      <c r="C308" s="217" t="s">
        <v>1146</v>
      </c>
      <c r="D308" s="208">
        <v>5</v>
      </c>
      <c r="E308" s="232">
        <v>126</v>
      </c>
      <c r="F308" s="233"/>
      <c r="G308" s="234"/>
      <c r="H308" s="235"/>
      <c r="I308" s="236"/>
      <c r="J308" s="237"/>
      <c r="K308" s="238"/>
      <c r="L308" s="239"/>
      <c r="M308" s="240"/>
      <c r="N308" s="241"/>
      <c r="O308" s="242"/>
      <c r="P308" s="243"/>
      <c r="Q308" s="244"/>
      <c r="R308" s="245"/>
      <c r="S308" s="246">
        <f t="shared" si="19"/>
        <v>0</v>
      </c>
      <c r="T308" s="246">
        <f t="shared" si="21"/>
        <v>0</v>
      </c>
      <c r="U308" s="213" t="str">
        <f t="shared" si="20"/>
        <v>-</v>
      </c>
      <c r="V308" s="247" t="s">
        <v>1168</v>
      </c>
      <c r="W308" s="317">
        <v>2.9</v>
      </c>
      <c r="X308" s="317">
        <f>W308*S308</f>
        <v>0</v>
      </c>
    </row>
    <row r="309" spans="1:24" s="198" customFormat="1" ht="37.25" customHeight="1">
      <c r="A309" s="216" t="s">
        <v>1142</v>
      </c>
      <c r="B309" s="263" t="s">
        <v>1147</v>
      </c>
      <c r="C309" s="217" t="s">
        <v>1148</v>
      </c>
      <c r="D309" s="208">
        <v>5</v>
      </c>
      <c r="E309" s="232">
        <v>178</v>
      </c>
      <c r="F309" s="233"/>
      <c r="G309" s="234"/>
      <c r="H309" s="235"/>
      <c r="I309" s="236"/>
      <c r="J309" s="237"/>
      <c r="K309" s="238"/>
      <c r="L309" s="239"/>
      <c r="M309" s="240"/>
      <c r="N309" s="241"/>
      <c r="O309" s="242"/>
      <c r="P309" s="243"/>
      <c r="Q309" s="244"/>
      <c r="R309" s="245"/>
      <c r="S309" s="246">
        <f t="shared" si="19"/>
        <v>0</v>
      </c>
      <c r="T309" s="246">
        <f t="shared" si="21"/>
        <v>0</v>
      </c>
      <c r="U309" s="213" t="str">
        <f t="shared" si="20"/>
        <v>-</v>
      </c>
      <c r="V309" s="247" t="s">
        <v>1169</v>
      </c>
      <c r="W309" s="317">
        <v>3</v>
      </c>
      <c r="X309" s="317">
        <f t="shared" ref="X309:X338" si="26">W309*S309</f>
        <v>0</v>
      </c>
    </row>
    <row r="310" spans="1:24" s="198" customFormat="1" ht="37.25" customHeight="1">
      <c r="A310" s="216" t="s">
        <v>1142</v>
      </c>
      <c r="B310" s="263" t="s">
        <v>1149</v>
      </c>
      <c r="C310" s="217" t="s">
        <v>1150</v>
      </c>
      <c r="D310" s="208">
        <v>3</v>
      </c>
      <c r="E310" s="232">
        <v>112</v>
      </c>
      <c r="F310" s="233"/>
      <c r="G310" s="234"/>
      <c r="H310" s="235"/>
      <c r="I310" s="236"/>
      <c r="J310" s="237"/>
      <c r="K310" s="238"/>
      <c r="L310" s="239"/>
      <c r="M310" s="240"/>
      <c r="N310" s="241"/>
      <c r="O310" s="242"/>
      <c r="P310" s="243"/>
      <c r="Q310" s="244"/>
      <c r="R310" s="245"/>
      <c r="S310" s="246">
        <f t="shared" si="19"/>
        <v>0</v>
      </c>
      <c r="T310" s="246">
        <f t="shared" si="21"/>
        <v>0</v>
      </c>
      <c r="U310" s="213" t="str">
        <f t="shared" si="20"/>
        <v>-</v>
      </c>
      <c r="V310" s="247" t="s">
        <v>604</v>
      </c>
      <c r="W310" s="317">
        <v>1.7</v>
      </c>
      <c r="X310" s="317">
        <f t="shared" si="26"/>
        <v>0</v>
      </c>
    </row>
    <row r="311" spans="1:24" s="198" customFormat="1" ht="37.25" customHeight="1">
      <c r="A311" s="216" t="s">
        <v>1142</v>
      </c>
      <c r="B311" s="263" t="s">
        <v>1151</v>
      </c>
      <c r="C311" s="217" t="s">
        <v>1152</v>
      </c>
      <c r="D311" s="208">
        <v>3</v>
      </c>
      <c r="E311" s="232">
        <v>135</v>
      </c>
      <c r="F311" s="233"/>
      <c r="G311" s="234"/>
      <c r="H311" s="235"/>
      <c r="I311" s="236"/>
      <c r="J311" s="237"/>
      <c r="K311" s="238"/>
      <c r="L311" s="239"/>
      <c r="M311" s="240"/>
      <c r="N311" s="241"/>
      <c r="O311" s="242"/>
      <c r="P311" s="243"/>
      <c r="Q311" s="244"/>
      <c r="R311" s="245"/>
      <c r="S311" s="246">
        <f t="shared" si="19"/>
        <v>0</v>
      </c>
      <c r="T311" s="246">
        <f t="shared" si="21"/>
        <v>0</v>
      </c>
      <c r="U311" s="213" t="str">
        <f t="shared" si="20"/>
        <v>-</v>
      </c>
      <c r="V311" s="247" t="s">
        <v>1170</v>
      </c>
      <c r="W311" s="317">
        <v>2.8</v>
      </c>
      <c r="X311" s="317">
        <f t="shared" si="26"/>
        <v>0</v>
      </c>
    </row>
    <row r="312" spans="1:24" s="198" customFormat="1" ht="37.25" customHeight="1">
      <c r="A312" s="216" t="s">
        <v>1142</v>
      </c>
      <c r="B312" s="263" t="s">
        <v>1153</v>
      </c>
      <c r="C312" s="217" t="s">
        <v>1154</v>
      </c>
      <c r="D312" s="208">
        <v>1</v>
      </c>
      <c r="E312" s="232">
        <v>89</v>
      </c>
      <c r="F312" s="233"/>
      <c r="G312" s="234"/>
      <c r="H312" s="235"/>
      <c r="I312" s="236"/>
      <c r="J312" s="237"/>
      <c r="K312" s="238"/>
      <c r="L312" s="239"/>
      <c r="M312" s="240"/>
      <c r="N312" s="241"/>
      <c r="O312" s="242"/>
      <c r="P312" s="243"/>
      <c r="Q312" s="244"/>
      <c r="R312" s="245"/>
      <c r="S312" s="246">
        <f t="shared" si="19"/>
        <v>0</v>
      </c>
      <c r="T312" s="246">
        <f t="shared" si="21"/>
        <v>0</v>
      </c>
      <c r="U312" s="213" t="str">
        <f t="shared" si="20"/>
        <v>-</v>
      </c>
      <c r="V312" s="247" t="s">
        <v>647</v>
      </c>
      <c r="W312" s="317">
        <v>1.7</v>
      </c>
      <c r="X312" s="317">
        <f t="shared" si="26"/>
        <v>0</v>
      </c>
    </row>
    <row r="313" spans="1:24" s="198" customFormat="1" ht="37.25" customHeight="1">
      <c r="A313" s="216" t="s">
        <v>1155</v>
      </c>
      <c r="B313" s="263" t="s">
        <v>1259</v>
      </c>
      <c r="C313" s="217" t="s">
        <v>1260</v>
      </c>
      <c r="D313" s="208">
        <v>15</v>
      </c>
      <c r="E313" s="232">
        <v>75</v>
      </c>
      <c r="F313" s="233"/>
      <c r="G313" s="234"/>
      <c r="H313" s="235"/>
      <c r="I313" s="236"/>
      <c r="J313" s="237"/>
      <c r="K313" s="238"/>
      <c r="L313" s="239"/>
      <c r="M313" s="240"/>
      <c r="N313" s="241"/>
      <c r="O313" s="242"/>
      <c r="P313" s="243"/>
      <c r="Q313" s="244"/>
      <c r="R313" s="245"/>
      <c r="S313" s="246">
        <f t="shared" si="19"/>
        <v>0</v>
      </c>
      <c r="T313" s="246">
        <f t="shared" si="21"/>
        <v>0</v>
      </c>
      <c r="U313" s="213" t="str">
        <f t="shared" si="20"/>
        <v>-</v>
      </c>
      <c r="V313" s="247" t="s">
        <v>1302</v>
      </c>
      <c r="W313" s="317">
        <v>0.79500000000000004</v>
      </c>
      <c r="X313" s="317">
        <f t="shared" si="26"/>
        <v>0</v>
      </c>
    </row>
    <row r="314" spans="1:24" s="198" customFormat="1" ht="37.25" customHeight="1">
      <c r="A314" s="216" t="s">
        <v>1155</v>
      </c>
      <c r="B314" s="263" t="s">
        <v>1261</v>
      </c>
      <c r="C314" s="217" t="s">
        <v>1262</v>
      </c>
      <c r="D314" s="208">
        <v>10</v>
      </c>
      <c r="E314" s="232">
        <v>66</v>
      </c>
      <c r="F314" s="233"/>
      <c r="G314" s="234"/>
      <c r="H314" s="235"/>
      <c r="I314" s="236"/>
      <c r="J314" s="237"/>
      <c r="K314" s="238"/>
      <c r="L314" s="239"/>
      <c r="M314" s="240"/>
      <c r="N314" s="241"/>
      <c r="O314" s="242"/>
      <c r="P314" s="243"/>
      <c r="Q314" s="244"/>
      <c r="R314" s="245"/>
      <c r="S314" s="246">
        <f t="shared" si="19"/>
        <v>0</v>
      </c>
      <c r="T314" s="246">
        <f t="shared" si="21"/>
        <v>0</v>
      </c>
      <c r="U314" s="213" t="str">
        <f t="shared" si="20"/>
        <v>-</v>
      </c>
      <c r="V314" s="247"/>
      <c r="W314" s="317">
        <v>0.98</v>
      </c>
      <c r="X314" s="317">
        <f t="shared" si="26"/>
        <v>0</v>
      </c>
    </row>
    <row r="315" spans="1:24" s="198" customFormat="1" ht="37.25" customHeight="1">
      <c r="A315" s="216" t="s">
        <v>1155</v>
      </c>
      <c r="B315" s="263" t="s">
        <v>1263</v>
      </c>
      <c r="C315" s="217" t="s">
        <v>1264</v>
      </c>
      <c r="D315" s="208">
        <v>5</v>
      </c>
      <c r="E315" s="232">
        <v>59</v>
      </c>
      <c r="F315" s="233"/>
      <c r="G315" s="234"/>
      <c r="H315" s="235"/>
      <c r="I315" s="236"/>
      <c r="J315" s="237"/>
      <c r="K315" s="238"/>
      <c r="L315" s="239"/>
      <c r="M315" s="240"/>
      <c r="N315" s="241"/>
      <c r="O315" s="242"/>
      <c r="P315" s="243"/>
      <c r="Q315" s="244"/>
      <c r="R315" s="245"/>
      <c r="S315" s="246">
        <f t="shared" si="19"/>
        <v>0</v>
      </c>
      <c r="T315" s="246">
        <f t="shared" si="21"/>
        <v>0</v>
      </c>
      <c r="U315" s="213" t="str">
        <f t="shared" si="20"/>
        <v>-</v>
      </c>
      <c r="V315" s="247" t="s">
        <v>1378</v>
      </c>
      <c r="W315" s="317">
        <v>1.08</v>
      </c>
      <c r="X315" s="317">
        <f t="shared" si="26"/>
        <v>0</v>
      </c>
    </row>
    <row r="316" spans="1:24" s="198" customFormat="1" ht="37.25" customHeight="1">
      <c r="A316" s="216" t="s">
        <v>1155</v>
      </c>
      <c r="B316" s="263" t="s">
        <v>1265</v>
      </c>
      <c r="C316" s="217" t="s">
        <v>1266</v>
      </c>
      <c r="D316" s="208">
        <v>4</v>
      </c>
      <c r="E316" s="232">
        <v>94</v>
      </c>
      <c r="F316" s="233"/>
      <c r="G316" s="234"/>
      <c r="H316" s="235"/>
      <c r="I316" s="236"/>
      <c r="J316" s="237"/>
      <c r="K316" s="238"/>
      <c r="L316" s="239"/>
      <c r="M316" s="240"/>
      <c r="N316" s="241"/>
      <c r="O316" s="242"/>
      <c r="P316" s="243"/>
      <c r="Q316" s="244"/>
      <c r="R316" s="245"/>
      <c r="S316" s="246">
        <f t="shared" si="19"/>
        <v>0</v>
      </c>
      <c r="T316" s="246">
        <f t="shared" si="21"/>
        <v>0</v>
      </c>
      <c r="U316" s="213" t="str">
        <f t="shared" si="20"/>
        <v>-</v>
      </c>
      <c r="V316" s="247" t="s">
        <v>1379</v>
      </c>
      <c r="W316" s="317">
        <v>1.93</v>
      </c>
      <c r="X316" s="317">
        <f t="shared" si="26"/>
        <v>0</v>
      </c>
    </row>
    <row r="317" spans="1:24" s="198" customFormat="1" ht="37.25" customHeight="1">
      <c r="A317" s="216" t="s">
        <v>1155</v>
      </c>
      <c r="B317" s="263" t="s">
        <v>1267</v>
      </c>
      <c r="C317" s="217" t="s">
        <v>1268</v>
      </c>
      <c r="D317" s="208">
        <v>3</v>
      </c>
      <c r="E317" s="232">
        <v>95</v>
      </c>
      <c r="F317" s="233"/>
      <c r="G317" s="234"/>
      <c r="H317" s="235"/>
      <c r="I317" s="236"/>
      <c r="J317" s="237"/>
      <c r="K317" s="238"/>
      <c r="L317" s="239"/>
      <c r="M317" s="240"/>
      <c r="N317" s="241"/>
      <c r="O317" s="242"/>
      <c r="P317" s="243"/>
      <c r="Q317" s="244"/>
      <c r="R317" s="245"/>
      <c r="S317" s="246">
        <f t="shared" si="19"/>
        <v>0</v>
      </c>
      <c r="T317" s="246">
        <f t="shared" si="21"/>
        <v>0</v>
      </c>
      <c r="U317" s="213" t="str">
        <f t="shared" si="20"/>
        <v>-</v>
      </c>
      <c r="V317" s="247" t="s">
        <v>1303</v>
      </c>
      <c r="W317" s="317">
        <v>1.23</v>
      </c>
      <c r="X317" s="317">
        <f t="shared" si="26"/>
        <v>0</v>
      </c>
    </row>
    <row r="318" spans="1:24" s="198" customFormat="1" ht="37.25" customHeight="1">
      <c r="A318" s="216" t="s">
        <v>1155</v>
      </c>
      <c r="B318" s="263" t="s">
        <v>1269</v>
      </c>
      <c r="C318" s="217" t="s">
        <v>1270</v>
      </c>
      <c r="D318" s="208">
        <v>3</v>
      </c>
      <c r="E318" s="232">
        <v>105</v>
      </c>
      <c r="F318" s="233"/>
      <c r="G318" s="234"/>
      <c r="H318" s="235"/>
      <c r="I318" s="236"/>
      <c r="J318" s="237"/>
      <c r="K318" s="238"/>
      <c r="L318" s="239"/>
      <c r="M318" s="240"/>
      <c r="N318" s="241"/>
      <c r="O318" s="242"/>
      <c r="P318" s="243"/>
      <c r="Q318" s="244"/>
      <c r="R318" s="245"/>
      <c r="S318" s="246">
        <f t="shared" si="19"/>
        <v>0</v>
      </c>
      <c r="T318" s="246">
        <f t="shared" si="21"/>
        <v>0</v>
      </c>
      <c r="U318" s="213" t="str">
        <f t="shared" si="20"/>
        <v>-</v>
      </c>
      <c r="V318" s="247" t="s">
        <v>1304</v>
      </c>
      <c r="W318" s="317">
        <v>1.43</v>
      </c>
      <c r="X318" s="317">
        <f t="shared" si="26"/>
        <v>0</v>
      </c>
    </row>
    <row r="319" spans="1:24" s="198" customFormat="1" ht="37.25" customHeight="1">
      <c r="A319" s="216" t="s">
        <v>1155</v>
      </c>
      <c r="B319" s="263" t="s">
        <v>1271</v>
      </c>
      <c r="C319" s="217" t="s">
        <v>1272</v>
      </c>
      <c r="D319" s="208">
        <v>2</v>
      </c>
      <c r="E319" s="232">
        <v>102</v>
      </c>
      <c r="F319" s="233"/>
      <c r="G319" s="234"/>
      <c r="H319" s="235"/>
      <c r="I319" s="236"/>
      <c r="J319" s="237"/>
      <c r="K319" s="238"/>
      <c r="L319" s="239"/>
      <c r="M319" s="240"/>
      <c r="N319" s="241"/>
      <c r="O319" s="242"/>
      <c r="P319" s="243"/>
      <c r="Q319" s="244"/>
      <c r="R319" s="245"/>
      <c r="S319" s="246">
        <f t="shared" si="19"/>
        <v>0</v>
      </c>
      <c r="T319" s="246">
        <f t="shared" si="21"/>
        <v>0</v>
      </c>
      <c r="U319" s="213" t="str">
        <f t="shared" si="20"/>
        <v>-</v>
      </c>
      <c r="V319" s="247" t="s">
        <v>1165</v>
      </c>
      <c r="W319" s="317">
        <v>1.59</v>
      </c>
      <c r="X319" s="317">
        <f t="shared" si="26"/>
        <v>0</v>
      </c>
    </row>
    <row r="320" spans="1:24" s="198" customFormat="1" ht="37.25" customHeight="1">
      <c r="A320" s="216" t="s">
        <v>1155</v>
      </c>
      <c r="B320" s="263" t="s">
        <v>1273</v>
      </c>
      <c r="C320" s="217" t="s">
        <v>1274</v>
      </c>
      <c r="D320" s="208">
        <v>2</v>
      </c>
      <c r="E320" s="232">
        <v>96</v>
      </c>
      <c r="F320" s="233"/>
      <c r="G320" s="234"/>
      <c r="H320" s="235"/>
      <c r="I320" s="236"/>
      <c r="J320" s="237"/>
      <c r="K320" s="238"/>
      <c r="L320" s="239"/>
      <c r="M320" s="240"/>
      <c r="N320" s="241"/>
      <c r="O320" s="242"/>
      <c r="P320" s="243"/>
      <c r="Q320" s="244"/>
      <c r="R320" s="245"/>
      <c r="S320" s="246">
        <f t="shared" si="19"/>
        <v>0</v>
      </c>
      <c r="T320" s="246">
        <f t="shared" si="21"/>
        <v>0</v>
      </c>
      <c r="U320" s="213" t="str">
        <f t="shared" si="20"/>
        <v>-</v>
      </c>
      <c r="V320" s="247" t="s">
        <v>687</v>
      </c>
      <c r="W320" s="317">
        <v>1.45</v>
      </c>
      <c r="X320" s="317">
        <f t="shared" si="26"/>
        <v>0</v>
      </c>
    </row>
    <row r="321" spans="1:24" s="198" customFormat="1" ht="37.25" customHeight="1">
      <c r="A321" s="216" t="s">
        <v>1155</v>
      </c>
      <c r="B321" s="263" t="s">
        <v>1275</v>
      </c>
      <c r="C321" s="217" t="s">
        <v>1381</v>
      </c>
      <c r="D321" s="208">
        <v>2</v>
      </c>
      <c r="E321" s="232">
        <v>131</v>
      </c>
      <c r="F321" s="233"/>
      <c r="G321" s="234"/>
      <c r="H321" s="235"/>
      <c r="I321" s="236"/>
      <c r="J321" s="237"/>
      <c r="K321" s="238"/>
      <c r="L321" s="239"/>
      <c r="M321" s="240"/>
      <c r="N321" s="241"/>
      <c r="O321" s="242"/>
      <c r="P321" s="243"/>
      <c r="Q321" s="244"/>
      <c r="R321" s="245"/>
      <c r="S321" s="246">
        <f t="shared" si="19"/>
        <v>0</v>
      </c>
      <c r="T321" s="246">
        <f t="shared" si="21"/>
        <v>0</v>
      </c>
      <c r="U321" s="213" t="str">
        <f t="shared" si="20"/>
        <v>-</v>
      </c>
      <c r="V321" s="247" t="s">
        <v>687</v>
      </c>
      <c r="W321" s="317">
        <v>2.1800000000000002</v>
      </c>
      <c r="X321" s="317">
        <f t="shared" si="26"/>
        <v>0</v>
      </c>
    </row>
    <row r="322" spans="1:24" s="198" customFormat="1" ht="37.25" customHeight="1">
      <c r="A322" s="216" t="s">
        <v>1155</v>
      </c>
      <c r="B322" s="263" t="s">
        <v>1316</v>
      </c>
      <c r="C322" s="217" t="s">
        <v>1319</v>
      </c>
      <c r="D322" s="208">
        <v>3</v>
      </c>
      <c r="E322" s="232">
        <v>96</v>
      </c>
      <c r="F322" s="233"/>
      <c r="G322" s="234"/>
      <c r="H322" s="235"/>
      <c r="I322" s="236"/>
      <c r="J322" s="237"/>
      <c r="K322" s="238"/>
      <c r="L322" s="239"/>
      <c r="M322" s="240"/>
      <c r="N322" s="241"/>
      <c r="O322" s="242"/>
      <c r="P322" s="243"/>
      <c r="Q322" s="244"/>
      <c r="R322" s="245"/>
      <c r="S322" s="246">
        <f t="shared" si="19"/>
        <v>0</v>
      </c>
      <c r="T322" s="246">
        <f t="shared" si="21"/>
        <v>0</v>
      </c>
      <c r="U322" s="213" t="str">
        <f t="shared" ref="U322:U329" si="27">IF(S322&gt;0,S322*E322,"-")</f>
        <v>-</v>
      </c>
      <c r="V322" s="247"/>
      <c r="W322" s="317">
        <v>2</v>
      </c>
      <c r="X322" s="317">
        <f t="shared" ref="X322:X331" si="28">W322*S322</f>
        <v>0</v>
      </c>
    </row>
    <row r="323" spans="1:24" s="198" customFormat="1" ht="37" customHeight="1">
      <c r="A323" s="216" t="s">
        <v>1155</v>
      </c>
      <c r="B323" s="263" t="s">
        <v>1317</v>
      </c>
      <c r="C323" s="217" t="s">
        <v>1350</v>
      </c>
      <c r="D323" s="208">
        <v>3</v>
      </c>
      <c r="E323" s="232">
        <v>86</v>
      </c>
      <c r="F323" s="233"/>
      <c r="G323" s="234"/>
      <c r="H323" s="235"/>
      <c r="I323" s="236"/>
      <c r="J323" s="237"/>
      <c r="K323" s="238"/>
      <c r="L323" s="239"/>
      <c r="M323" s="240"/>
      <c r="N323" s="241"/>
      <c r="O323" s="242"/>
      <c r="P323" s="243"/>
      <c r="Q323" s="244"/>
      <c r="R323" s="245"/>
      <c r="S323" s="246">
        <f t="shared" si="19"/>
        <v>0</v>
      </c>
      <c r="T323" s="246">
        <f t="shared" si="21"/>
        <v>0</v>
      </c>
      <c r="U323" s="213" t="str">
        <f t="shared" si="27"/>
        <v>-</v>
      </c>
      <c r="V323" s="247"/>
      <c r="W323" s="317">
        <v>1.8</v>
      </c>
      <c r="X323" s="317">
        <f t="shared" si="28"/>
        <v>0</v>
      </c>
    </row>
    <row r="324" spans="1:24" s="198" customFormat="1" ht="37" customHeight="1">
      <c r="A324" s="216" t="s">
        <v>1155</v>
      </c>
      <c r="B324" s="263" t="s">
        <v>1321</v>
      </c>
      <c r="C324" s="217" t="s">
        <v>1327</v>
      </c>
      <c r="D324" s="208">
        <v>2</v>
      </c>
      <c r="E324" s="232">
        <v>144</v>
      </c>
      <c r="F324" s="233"/>
      <c r="G324" s="234"/>
      <c r="H324" s="235"/>
      <c r="I324" s="236"/>
      <c r="J324" s="237"/>
      <c r="K324" s="238"/>
      <c r="L324" s="239"/>
      <c r="M324" s="240"/>
      <c r="N324" s="241"/>
      <c r="O324" s="242"/>
      <c r="P324" s="243"/>
      <c r="Q324" s="244"/>
      <c r="R324" s="245"/>
      <c r="S324" s="246">
        <f t="shared" ref="S324:S328" si="29">F324+G324+H324+I324+J324+K324+L324+M324+N324+O324+P324+Q324+R324</f>
        <v>0</v>
      </c>
      <c r="T324" s="246">
        <f t="shared" ref="T324:T328" si="30">S324*D324</f>
        <v>0</v>
      </c>
      <c r="U324" s="213" t="str">
        <f t="shared" ref="U324:U328" si="31">IF(S324&gt;0,S324*E324,"-")</f>
        <v>-</v>
      </c>
      <c r="V324" s="247"/>
      <c r="W324" s="317">
        <v>2.4500000000000002</v>
      </c>
      <c r="X324" s="317">
        <f t="shared" si="28"/>
        <v>0</v>
      </c>
    </row>
    <row r="325" spans="1:24" s="198" customFormat="1" ht="37" customHeight="1">
      <c r="A325" s="216" t="s">
        <v>1155</v>
      </c>
      <c r="B325" s="263" t="s">
        <v>1322</v>
      </c>
      <c r="C325" s="217" t="s">
        <v>1328</v>
      </c>
      <c r="D325" s="208">
        <v>1</v>
      </c>
      <c r="E325" s="232">
        <v>142</v>
      </c>
      <c r="F325" s="233"/>
      <c r="G325" s="234"/>
      <c r="H325" s="235"/>
      <c r="I325" s="236"/>
      <c r="J325" s="237"/>
      <c r="K325" s="238"/>
      <c r="L325" s="239"/>
      <c r="M325" s="240"/>
      <c r="N325" s="241"/>
      <c r="O325" s="242"/>
      <c r="P325" s="243"/>
      <c r="Q325" s="244"/>
      <c r="R325" s="245"/>
      <c r="S325" s="246">
        <f t="shared" si="29"/>
        <v>0</v>
      </c>
      <c r="T325" s="246">
        <f t="shared" si="30"/>
        <v>0</v>
      </c>
      <c r="U325" s="213" t="str">
        <f t="shared" si="31"/>
        <v>-</v>
      </c>
      <c r="V325" s="247" t="s">
        <v>479</v>
      </c>
      <c r="W325" s="317">
        <v>2.64</v>
      </c>
      <c r="X325" s="317">
        <f t="shared" si="28"/>
        <v>0</v>
      </c>
    </row>
    <row r="326" spans="1:24" s="198" customFormat="1" ht="37" customHeight="1">
      <c r="A326" s="216" t="s">
        <v>1155</v>
      </c>
      <c r="B326" s="263" t="s">
        <v>1323</v>
      </c>
      <c r="C326" s="217" t="s">
        <v>1329</v>
      </c>
      <c r="D326" s="208">
        <v>1</v>
      </c>
      <c r="E326" s="232">
        <v>90</v>
      </c>
      <c r="F326" s="233"/>
      <c r="G326" s="234"/>
      <c r="H326" s="235"/>
      <c r="I326" s="236"/>
      <c r="J326" s="237"/>
      <c r="K326" s="238"/>
      <c r="L326" s="239"/>
      <c r="M326" s="240"/>
      <c r="N326" s="241"/>
      <c r="O326" s="242"/>
      <c r="P326" s="243"/>
      <c r="Q326" s="244"/>
      <c r="R326" s="245"/>
      <c r="S326" s="246">
        <f t="shared" si="29"/>
        <v>0</v>
      </c>
      <c r="T326" s="246">
        <f t="shared" si="30"/>
        <v>0</v>
      </c>
      <c r="U326" s="213" t="str">
        <f t="shared" si="31"/>
        <v>-</v>
      </c>
      <c r="V326" s="247"/>
      <c r="W326" s="317">
        <v>1.43</v>
      </c>
      <c r="X326" s="317">
        <f t="shared" si="28"/>
        <v>0</v>
      </c>
    </row>
    <row r="327" spans="1:24" s="198" customFormat="1" ht="37" customHeight="1">
      <c r="A327" s="216" t="s">
        <v>1155</v>
      </c>
      <c r="B327" s="263" t="s">
        <v>1324</v>
      </c>
      <c r="C327" s="217" t="s">
        <v>1330</v>
      </c>
      <c r="D327" s="208">
        <v>1</v>
      </c>
      <c r="E327" s="232">
        <v>67</v>
      </c>
      <c r="F327" s="233"/>
      <c r="G327" s="234"/>
      <c r="H327" s="235"/>
      <c r="I327" s="236"/>
      <c r="J327" s="237"/>
      <c r="K327" s="238"/>
      <c r="L327" s="239"/>
      <c r="M327" s="240"/>
      <c r="N327" s="241"/>
      <c r="O327" s="242"/>
      <c r="P327" s="243"/>
      <c r="Q327" s="244"/>
      <c r="R327" s="245"/>
      <c r="S327" s="246">
        <f t="shared" si="29"/>
        <v>0</v>
      </c>
      <c r="T327" s="246">
        <f t="shared" si="30"/>
        <v>0</v>
      </c>
      <c r="U327" s="213" t="str">
        <f t="shared" si="31"/>
        <v>-</v>
      </c>
      <c r="V327" s="247"/>
      <c r="W327" s="317">
        <v>0.99</v>
      </c>
      <c r="X327" s="317">
        <f t="shared" si="28"/>
        <v>0</v>
      </c>
    </row>
    <row r="328" spans="1:24" s="198" customFormat="1" ht="37" customHeight="1">
      <c r="A328" s="216" t="s">
        <v>1155</v>
      </c>
      <c r="B328" s="263" t="s">
        <v>1325</v>
      </c>
      <c r="C328" s="217" t="s">
        <v>1331</v>
      </c>
      <c r="D328" s="208">
        <v>1</v>
      </c>
      <c r="E328" s="232">
        <v>102</v>
      </c>
      <c r="F328" s="233"/>
      <c r="G328" s="234"/>
      <c r="H328" s="235"/>
      <c r="I328" s="236"/>
      <c r="J328" s="237"/>
      <c r="K328" s="238"/>
      <c r="L328" s="239"/>
      <c r="M328" s="240"/>
      <c r="N328" s="241"/>
      <c r="O328" s="242"/>
      <c r="P328" s="243"/>
      <c r="Q328" s="244"/>
      <c r="R328" s="245"/>
      <c r="S328" s="246">
        <f t="shared" si="29"/>
        <v>0</v>
      </c>
      <c r="T328" s="246">
        <f t="shared" si="30"/>
        <v>0</v>
      </c>
      <c r="U328" s="213" t="str">
        <f t="shared" si="31"/>
        <v>-</v>
      </c>
      <c r="V328" s="247"/>
      <c r="W328" s="317">
        <v>1.68</v>
      </c>
      <c r="X328" s="317">
        <f t="shared" si="28"/>
        <v>0</v>
      </c>
    </row>
    <row r="329" spans="1:24" s="198" customFormat="1" ht="37.25" customHeight="1">
      <c r="A329" s="216" t="s">
        <v>1155</v>
      </c>
      <c r="B329" s="263" t="s">
        <v>1318</v>
      </c>
      <c r="C329" s="217" t="s">
        <v>1320</v>
      </c>
      <c r="D329" s="208">
        <v>2</v>
      </c>
      <c r="E329" s="232">
        <v>107</v>
      </c>
      <c r="F329" s="233"/>
      <c r="G329" s="234"/>
      <c r="H329" s="235"/>
      <c r="I329" s="236"/>
      <c r="J329" s="237"/>
      <c r="K329" s="238"/>
      <c r="L329" s="239"/>
      <c r="M329" s="240"/>
      <c r="N329" s="241"/>
      <c r="O329" s="242"/>
      <c r="P329" s="243"/>
      <c r="Q329" s="244"/>
      <c r="R329" s="245"/>
      <c r="S329" s="246">
        <f t="shared" si="19"/>
        <v>0</v>
      </c>
      <c r="T329" s="246">
        <f t="shared" si="21"/>
        <v>0</v>
      </c>
      <c r="U329" s="213" t="str">
        <f t="shared" si="27"/>
        <v>-</v>
      </c>
      <c r="V329" s="247"/>
      <c r="W329" s="317">
        <v>2.2400000000000002</v>
      </c>
      <c r="X329" s="317">
        <f t="shared" si="28"/>
        <v>0</v>
      </c>
    </row>
    <row r="330" spans="1:24" s="198" customFormat="1" ht="37.25" customHeight="1">
      <c r="A330" s="216" t="s">
        <v>1155</v>
      </c>
      <c r="B330" s="263" t="s">
        <v>1326</v>
      </c>
      <c r="C330" s="217" t="s">
        <v>1332</v>
      </c>
      <c r="D330" s="208">
        <v>1</v>
      </c>
      <c r="E330" s="232">
        <v>129</v>
      </c>
      <c r="F330" s="233"/>
      <c r="G330" s="234"/>
      <c r="H330" s="235"/>
      <c r="I330" s="236"/>
      <c r="J330" s="237"/>
      <c r="K330" s="238"/>
      <c r="L330" s="239"/>
      <c r="M330" s="240"/>
      <c r="N330" s="241"/>
      <c r="O330" s="242"/>
      <c r="P330" s="243"/>
      <c r="Q330" s="244"/>
      <c r="R330" s="245"/>
      <c r="S330" s="246">
        <f t="shared" ref="S330" si="32">F330+G330+H330+I330+J330+K330+L330+M330+N330+O330+P330+Q330+R330</f>
        <v>0</v>
      </c>
      <c r="T330" s="246">
        <f t="shared" ref="T330" si="33">S330*D330</f>
        <v>0</v>
      </c>
      <c r="U330" s="213" t="str">
        <f t="shared" ref="U330" si="34">IF(S330&gt;0,S330*E330,"-")</f>
        <v>-</v>
      </c>
      <c r="V330" s="247"/>
      <c r="W330" s="317">
        <v>2.2999999999999998</v>
      </c>
      <c r="X330" s="317">
        <f t="shared" si="28"/>
        <v>0</v>
      </c>
    </row>
    <row r="331" spans="1:24" s="198" customFormat="1" ht="37.25" customHeight="1">
      <c r="A331" s="216" t="s">
        <v>1155</v>
      </c>
      <c r="B331" s="263" t="s">
        <v>1334</v>
      </c>
      <c r="C331" s="217" t="s">
        <v>1333</v>
      </c>
      <c r="D331" s="208">
        <v>1</v>
      </c>
      <c r="E331" s="232">
        <v>153</v>
      </c>
      <c r="F331" s="233"/>
      <c r="G331" s="234"/>
      <c r="H331" s="235"/>
      <c r="I331" s="236"/>
      <c r="J331" s="237"/>
      <c r="K331" s="238"/>
      <c r="L331" s="239"/>
      <c r="M331" s="240"/>
      <c r="N331" s="241"/>
      <c r="O331" s="242"/>
      <c r="P331" s="243"/>
      <c r="Q331" s="244"/>
      <c r="R331" s="245"/>
      <c r="S331" s="246">
        <f t="shared" ref="S331" si="35">F331+G331+H331+I331+J331+K331+L331+M331+N331+O331+P331+Q331+R331</f>
        <v>0</v>
      </c>
      <c r="T331" s="246">
        <f t="shared" ref="T331" si="36">S331*D331</f>
        <v>0</v>
      </c>
      <c r="U331" s="213" t="str">
        <f t="shared" ref="U331" si="37">IF(S331&gt;0,S331*E331,"-")</f>
        <v>-</v>
      </c>
      <c r="V331" s="247"/>
      <c r="W331" s="317">
        <v>2.77</v>
      </c>
      <c r="X331" s="317">
        <f t="shared" si="28"/>
        <v>0</v>
      </c>
    </row>
    <row r="332" spans="1:24" s="198" customFormat="1" ht="37.25" customHeight="1">
      <c r="A332" s="216" t="s">
        <v>1155</v>
      </c>
      <c r="B332" s="263" t="s">
        <v>1156</v>
      </c>
      <c r="C332" s="217" t="s">
        <v>1157</v>
      </c>
      <c r="D332" s="208">
        <v>1</v>
      </c>
      <c r="E332" s="232">
        <v>84</v>
      </c>
      <c r="F332" s="233"/>
      <c r="G332" s="234"/>
      <c r="H332" s="235"/>
      <c r="I332" s="236"/>
      <c r="J332" s="237"/>
      <c r="K332" s="238"/>
      <c r="L332" s="239"/>
      <c r="M332" s="240"/>
      <c r="N332" s="241"/>
      <c r="O332" s="242"/>
      <c r="P332" s="243"/>
      <c r="Q332" s="244"/>
      <c r="R332" s="245"/>
      <c r="S332" s="246">
        <f t="shared" si="19"/>
        <v>0</v>
      </c>
      <c r="T332" s="246">
        <f t="shared" si="21"/>
        <v>0</v>
      </c>
      <c r="U332" s="213" t="str">
        <f t="shared" si="20"/>
        <v>-</v>
      </c>
      <c r="V332" s="247" t="s">
        <v>455</v>
      </c>
      <c r="W332" s="317">
        <v>1.6</v>
      </c>
      <c r="X332" s="317">
        <f t="shared" si="26"/>
        <v>0</v>
      </c>
    </row>
    <row r="333" spans="1:24" s="198" customFormat="1" ht="37.25" customHeight="1">
      <c r="A333" s="216" t="s">
        <v>1155</v>
      </c>
      <c r="B333" s="263" t="s">
        <v>1158</v>
      </c>
      <c r="C333" s="217" t="s">
        <v>1159</v>
      </c>
      <c r="D333" s="208">
        <v>1</v>
      </c>
      <c r="E333" s="232">
        <v>66</v>
      </c>
      <c r="F333" s="233"/>
      <c r="G333" s="234"/>
      <c r="H333" s="235"/>
      <c r="I333" s="236"/>
      <c r="J333" s="237"/>
      <c r="K333" s="238"/>
      <c r="L333" s="239"/>
      <c r="M333" s="240"/>
      <c r="N333" s="241"/>
      <c r="O333" s="242"/>
      <c r="P333" s="243"/>
      <c r="Q333" s="244"/>
      <c r="R333" s="245"/>
      <c r="S333" s="246">
        <f t="shared" si="19"/>
        <v>0</v>
      </c>
      <c r="T333" s="246">
        <f t="shared" si="21"/>
        <v>0</v>
      </c>
      <c r="U333" s="213" t="str">
        <f t="shared" si="20"/>
        <v>-</v>
      </c>
      <c r="V333" s="247" t="s">
        <v>407</v>
      </c>
      <c r="W333" s="317">
        <v>1.2</v>
      </c>
      <c r="X333" s="317">
        <f t="shared" si="26"/>
        <v>0</v>
      </c>
    </row>
    <row r="334" spans="1:24" s="198" customFormat="1" ht="37.25" customHeight="1">
      <c r="A334" s="216" t="s">
        <v>1155</v>
      </c>
      <c r="B334" s="263" t="s">
        <v>1160</v>
      </c>
      <c r="C334" s="217" t="s">
        <v>1161</v>
      </c>
      <c r="D334" s="208">
        <v>1</v>
      </c>
      <c r="E334" s="232">
        <v>73</v>
      </c>
      <c r="F334" s="233"/>
      <c r="G334" s="234"/>
      <c r="H334" s="235"/>
      <c r="I334" s="236"/>
      <c r="J334" s="237"/>
      <c r="K334" s="238"/>
      <c r="L334" s="239"/>
      <c r="M334" s="240"/>
      <c r="N334" s="241"/>
      <c r="O334" s="242"/>
      <c r="P334" s="243"/>
      <c r="Q334" s="244"/>
      <c r="R334" s="245"/>
      <c r="S334" s="246">
        <f t="shared" si="19"/>
        <v>0</v>
      </c>
      <c r="T334" s="246">
        <f t="shared" si="21"/>
        <v>0</v>
      </c>
      <c r="U334" s="213" t="str">
        <f t="shared" si="20"/>
        <v>-</v>
      </c>
      <c r="V334" s="270" t="s">
        <v>647</v>
      </c>
      <c r="W334" s="317">
        <v>1.3</v>
      </c>
      <c r="X334" s="317">
        <f t="shared" si="26"/>
        <v>0</v>
      </c>
    </row>
    <row r="335" spans="1:24" s="198" customFormat="1" ht="37.25" customHeight="1">
      <c r="A335" s="216" t="s">
        <v>1155</v>
      </c>
      <c r="B335" s="263" t="s">
        <v>1162</v>
      </c>
      <c r="C335" s="217" t="s">
        <v>1163</v>
      </c>
      <c r="D335" s="208">
        <v>1</v>
      </c>
      <c r="E335" s="232">
        <v>158</v>
      </c>
      <c r="F335" s="233"/>
      <c r="G335" s="234"/>
      <c r="H335" s="235"/>
      <c r="I335" s="236"/>
      <c r="J335" s="237"/>
      <c r="K335" s="238"/>
      <c r="L335" s="239"/>
      <c r="M335" s="240"/>
      <c r="N335" s="241"/>
      <c r="O335" s="242"/>
      <c r="P335" s="243"/>
      <c r="Q335" s="244"/>
      <c r="R335" s="245"/>
      <c r="S335" s="246">
        <f t="shared" si="19"/>
        <v>0</v>
      </c>
      <c r="T335" s="246">
        <f t="shared" si="21"/>
        <v>0</v>
      </c>
      <c r="U335" s="213" t="str">
        <f t="shared" si="20"/>
        <v>-</v>
      </c>
      <c r="V335" s="247" t="s">
        <v>647</v>
      </c>
      <c r="W335" s="317">
        <v>3.2</v>
      </c>
      <c r="X335" s="317">
        <f t="shared" si="26"/>
        <v>0</v>
      </c>
    </row>
    <row r="336" spans="1:24" s="198" customFormat="1" ht="37.25" customHeight="1">
      <c r="A336" s="216" t="s">
        <v>1164</v>
      </c>
      <c r="B336" s="263" t="s">
        <v>1312</v>
      </c>
      <c r="C336" s="217" t="s">
        <v>1314</v>
      </c>
      <c r="D336" s="208">
        <v>2</v>
      </c>
      <c r="E336" s="232">
        <v>68</v>
      </c>
      <c r="F336" s="233"/>
      <c r="G336" s="234"/>
      <c r="H336" s="235"/>
      <c r="I336" s="236"/>
      <c r="J336" s="237"/>
      <c r="K336" s="238"/>
      <c r="L336" s="239"/>
      <c r="M336" s="240"/>
      <c r="N336" s="241"/>
      <c r="O336" s="242"/>
      <c r="P336" s="243"/>
      <c r="Q336" s="244"/>
      <c r="R336" s="245"/>
      <c r="S336" s="246">
        <f t="shared" si="19"/>
        <v>0</v>
      </c>
      <c r="T336" s="246">
        <f t="shared" si="21"/>
        <v>0</v>
      </c>
      <c r="U336" s="213" t="str">
        <f t="shared" si="20"/>
        <v>-</v>
      </c>
      <c r="V336" s="271" t="s">
        <v>702</v>
      </c>
      <c r="W336" s="317">
        <v>1</v>
      </c>
      <c r="X336" s="317">
        <f t="shared" si="26"/>
        <v>0</v>
      </c>
    </row>
    <row r="337" spans="1:24" s="198" customFormat="1" ht="37.25" customHeight="1">
      <c r="A337" s="216" t="s">
        <v>1164</v>
      </c>
      <c r="B337" s="263" t="s">
        <v>918</v>
      </c>
      <c r="C337" s="217" t="s">
        <v>1313</v>
      </c>
      <c r="D337" s="208">
        <v>1</v>
      </c>
      <c r="E337" s="232">
        <v>104</v>
      </c>
      <c r="F337" s="233"/>
      <c r="G337" s="234"/>
      <c r="H337" s="235"/>
      <c r="I337" s="236"/>
      <c r="J337" s="237"/>
      <c r="K337" s="238"/>
      <c r="L337" s="239"/>
      <c r="M337" s="240"/>
      <c r="N337" s="241"/>
      <c r="O337" s="242"/>
      <c r="P337" s="243"/>
      <c r="Q337" s="244"/>
      <c r="R337" s="245"/>
      <c r="S337" s="246">
        <f t="shared" si="19"/>
        <v>0</v>
      </c>
      <c r="T337" s="246">
        <f t="shared" si="21"/>
        <v>0</v>
      </c>
      <c r="U337" s="213" t="str">
        <f t="shared" si="20"/>
        <v>-</v>
      </c>
      <c r="V337" s="247" t="s">
        <v>455</v>
      </c>
      <c r="W337" s="317">
        <v>2</v>
      </c>
      <c r="X337" s="317">
        <f t="shared" si="26"/>
        <v>0</v>
      </c>
    </row>
    <row r="338" spans="1:24" s="198" customFormat="1" ht="37.25" customHeight="1">
      <c r="A338" s="216" t="s">
        <v>1164</v>
      </c>
      <c r="B338" s="263" t="s">
        <v>920</v>
      </c>
      <c r="C338" s="217" t="s">
        <v>1315</v>
      </c>
      <c r="D338" s="208">
        <v>1</v>
      </c>
      <c r="E338" s="232">
        <v>57</v>
      </c>
      <c r="F338" s="233"/>
      <c r="G338" s="234"/>
      <c r="H338" s="235"/>
      <c r="I338" s="236"/>
      <c r="J338" s="237"/>
      <c r="K338" s="238"/>
      <c r="L338" s="239"/>
      <c r="M338" s="240"/>
      <c r="N338" s="241"/>
      <c r="O338" s="242"/>
      <c r="P338" s="243"/>
      <c r="Q338" s="244"/>
      <c r="R338" s="245"/>
      <c r="S338" s="246">
        <f t="shared" si="19"/>
        <v>0</v>
      </c>
      <c r="T338" s="246">
        <f t="shared" si="21"/>
        <v>0</v>
      </c>
      <c r="U338" s="213" t="str">
        <f t="shared" si="20"/>
        <v>-</v>
      </c>
      <c r="V338" s="247" t="s">
        <v>482</v>
      </c>
      <c r="W338" s="317">
        <v>2.13</v>
      </c>
      <c r="X338" s="317">
        <f t="shared" si="26"/>
        <v>0</v>
      </c>
    </row>
    <row r="339" spans="1:24" s="198" customFormat="1" ht="37.25" customHeight="1">
      <c r="A339" s="272">
        <v>2018</v>
      </c>
      <c r="B339" s="263" t="s">
        <v>656</v>
      </c>
      <c r="C339" s="217" t="s">
        <v>657</v>
      </c>
      <c r="D339" s="208">
        <v>26</v>
      </c>
      <c r="E339" s="232">
        <v>72</v>
      </c>
      <c r="F339" s="233"/>
      <c r="G339" s="234"/>
      <c r="H339" s="235"/>
      <c r="I339" s="236"/>
      <c r="J339" s="237"/>
      <c r="K339" s="238"/>
      <c r="L339" s="239"/>
      <c r="M339" s="240"/>
      <c r="N339" s="241"/>
      <c r="O339" s="242"/>
      <c r="P339" s="243"/>
      <c r="Q339" s="244"/>
      <c r="R339" s="245"/>
      <c r="S339" s="246">
        <f t="shared" ref="S339:S375" si="38">F339+G339+H339+I339+J339+K339+L339+M339+N339+O339+P339+Q339+R339</f>
        <v>0</v>
      </c>
      <c r="T339" s="246">
        <f t="shared" si="21"/>
        <v>0</v>
      </c>
      <c r="U339" s="213" t="str">
        <f t="shared" ref="U339:U375" si="39">IF(S339&gt;0,S339*E339,"-")</f>
        <v>-</v>
      </c>
      <c r="V339" s="249" t="s">
        <v>378</v>
      </c>
      <c r="W339" s="317">
        <v>0.36</v>
      </c>
      <c r="X339" s="317">
        <f t="shared" ref="X339:X374" si="40">W339*S339</f>
        <v>0</v>
      </c>
    </row>
    <row r="340" spans="1:24" s="198" customFormat="1" ht="37.25" customHeight="1">
      <c r="A340" s="272">
        <v>2018</v>
      </c>
      <c r="B340" s="263" t="s">
        <v>658</v>
      </c>
      <c r="C340" s="217" t="s">
        <v>659</v>
      </c>
      <c r="D340" s="208">
        <v>10</v>
      </c>
      <c r="E340" s="232">
        <v>69</v>
      </c>
      <c r="F340" s="233"/>
      <c r="G340" s="234"/>
      <c r="H340" s="235"/>
      <c r="I340" s="236"/>
      <c r="J340" s="237"/>
      <c r="K340" s="238"/>
      <c r="L340" s="239"/>
      <c r="M340" s="240"/>
      <c r="N340" s="241"/>
      <c r="O340" s="242"/>
      <c r="P340" s="243"/>
      <c r="Q340" s="244"/>
      <c r="R340" s="245"/>
      <c r="S340" s="246">
        <f t="shared" si="38"/>
        <v>0</v>
      </c>
      <c r="T340" s="246">
        <f t="shared" ref="T340:T375" si="41">S340*D340</f>
        <v>0</v>
      </c>
      <c r="U340" s="213" t="str">
        <f t="shared" si="39"/>
        <v>-</v>
      </c>
      <c r="V340" s="273" t="s">
        <v>660</v>
      </c>
      <c r="W340" s="317">
        <v>1.1200000000000001</v>
      </c>
      <c r="X340" s="317">
        <f t="shared" si="40"/>
        <v>0</v>
      </c>
    </row>
    <row r="341" spans="1:24" s="198" customFormat="1" ht="37.25" customHeight="1">
      <c r="A341" s="272">
        <v>2018</v>
      </c>
      <c r="B341" s="263" t="s">
        <v>661</v>
      </c>
      <c r="C341" s="217" t="s">
        <v>662</v>
      </c>
      <c r="D341" s="208">
        <v>13</v>
      </c>
      <c r="E341" s="232">
        <v>84</v>
      </c>
      <c r="F341" s="233"/>
      <c r="G341" s="234"/>
      <c r="H341" s="235"/>
      <c r="I341" s="236"/>
      <c r="J341" s="237"/>
      <c r="K341" s="238"/>
      <c r="L341" s="239"/>
      <c r="M341" s="240"/>
      <c r="N341" s="241"/>
      <c r="O341" s="242"/>
      <c r="P341" s="243"/>
      <c r="Q341" s="244"/>
      <c r="R341" s="245"/>
      <c r="S341" s="246">
        <f t="shared" si="38"/>
        <v>0</v>
      </c>
      <c r="T341" s="246">
        <f t="shared" si="41"/>
        <v>0</v>
      </c>
      <c r="U341" s="213" t="str">
        <f t="shared" si="39"/>
        <v>-</v>
      </c>
      <c r="V341" s="249" t="s">
        <v>378</v>
      </c>
      <c r="W341" s="317">
        <v>1.3</v>
      </c>
      <c r="X341" s="317">
        <f t="shared" si="40"/>
        <v>0</v>
      </c>
    </row>
    <row r="342" spans="1:24" s="198" customFormat="1" ht="37.25" customHeight="1">
      <c r="A342" s="272">
        <v>2018</v>
      </c>
      <c r="B342" s="263" t="s">
        <v>663</v>
      </c>
      <c r="C342" s="217" t="s">
        <v>664</v>
      </c>
      <c r="D342" s="208">
        <v>10</v>
      </c>
      <c r="E342" s="232">
        <v>65</v>
      </c>
      <c r="F342" s="233"/>
      <c r="G342" s="234"/>
      <c r="H342" s="235"/>
      <c r="I342" s="236"/>
      <c r="J342" s="237"/>
      <c r="K342" s="238"/>
      <c r="L342" s="239"/>
      <c r="M342" s="240"/>
      <c r="N342" s="241"/>
      <c r="O342" s="242"/>
      <c r="P342" s="243"/>
      <c r="Q342" s="244"/>
      <c r="R342" s="245"/>
      <c r="S342" s="246">
        <f t="shared" si="38"/>
        <v>0</v>
      </c>
      <c r="T342" s="246">
        <f t="shared" si="41"/>
        <v>0</v>
      </c>
      <c r="U342" s="213" t="str">
        <f t="shared" si="39"/>
        <v>-</v>
      </c>
      <c r="V342" s="274" t="s">
        <v>1305</v>
      </c>
      <c r="W342" s="317">
        <v>0.98</v>
      </c>
      <c r="X342" s="317">
        <f t="shared" si="40"/>
        <v>0</v>
      </c>
    </row>
    <row r="343" spans="1:24" s="198" customFormat="1" ht="37.25" customHeight="1">
      <c r="A343" s="272">
        <v>2018</v>
      </c>
      <c r="B343" s="263" t="s">
        <v>665</v>
      </c>
      <c r="C343" s="217" t="s">
        <v>666</v>
      </c>
      <c r="D343" s="208">
        <v>5</v>
      </c>
      <c r="E343" s="232">
        <v>84</v>
      </c>
      <c r="F343" s="233"/>
      <c r="G343" s="234"/>
      <c r="H343" s="235"/>
      <c r="I343" s="236"/>
      <c r="J343" s="237"/>
      <c r="K343" s="238"/>
      <c r="L343" s="239"/>
      <c r="M343" s="240"/>
      <c r="N343" s="241"/>
      <c r="O343" s="242"/>
      <c r="P343" s="243"/>
      <c r="Q343" s="244"/>
      <c r="R343" s="245"/>
      <c r="S343" s="246">
        <f t="shared" si="38"/>
        <v>0</v>
      </c>
      <c r="T343" s="246">
        <f t="shared" si="41"/>
        <v>0</v>
      </c>
      <c r="U343" s="213" t="str">
        <f t="shared" si="39"/>
        <v>-</v>
      </c>
      <c r="V343" s="275" t="s">
        <v>667</v>
      </c>
      <c r="W343" s="317">
        <v>1.74</v>
      </c>
      <c r="X343" s="317">
        <f t="shared" si="40"/>
        <v>0</v>
      </c>
    </row>
    <row r="344" spans="1:24" s="198" customFormat="1" ht="37.25" customHeight="1">
      <c r="A344" s="272">
        <v>2018</v>
      </c>
      <c r="B344" s="263" t="s">
        <v>668</v>
      </c>
      <c r="C344" s="217" t="s">
        <v>669</v>
      </c>
      <c r="D344" s="208">
        <v>10</v>
      </c>
      <c r="E344" s="232">
        <v>117</v>
      </c>
      <c r="F344" s="233"/>
      <c r="G344" s="234"/>
      <c r="H344" s="235"/>
      <c r="I344" s="236"/>
      <c r="J344" s="237"/>
      <c r="K344" s="238"/>
      <c r="L344" s="239"/>
      <c r="M344" s="240"/>
      <c r="N344" s="241"/>
      <c r="O344" s="242"/>
      <c r="P344" s="243"/>
      <c r="Q344" s="244"/>
      <c r="R344" s="245"/>
      <c r="S344" s="246">
        <f t="shared" si="38"/>
        <v>0</v>
      </c>
      <c r="T344" s="246">
        <f t="shared" si="41"/>
        <v>0</v>
      </c>
      <c r="U344" s="213" t="str">
        <f t="shared" si="39"/>
        <v>-</v>
      </c>
      <c r="V344" s="271" t="s">
        <v>660</v>
      </c>
      <c r="W344" s="317">
        <v>2.2200000000000002</v>
      </c>
      <c r="X344" s="317">
        <f t="shared" si="40"/>
        <v>0</v>
      </c>
    </row>
    <row r="345" spans="1:24" s="198" customFormat="1" ht="37.25" customHeight="1">
      <c r="A345" s="272">
        <v>2018</v>
      </c>
      <c r="B345" s="263" t="s">
        <v>670</v>
      </c>
      <c r="C345" s="217" t="s">
        <v>671</v>
      </c>
      <c r="D345" s="208">
        <v>3</v>
      </c>
      <c r="E345" s="232">
        <v>92</v>
      </c>
      <c r="F345" s="233"/>
      <c r="G345" s="234"/>
      <c r="H345" s="235"/>
      <c r="I345" s="236"/>
      <c r="J345" s="237"/>
      <c r="K345" s="238"/>
      <c r="L345" s="239"/>
      <c r="M345" s="240"/>
      <c r="N345" s="241"/>
      <c r="O345" s="242"/>
      <c r="P345" s="243"/>
      <c r="Q345" s="244"/>
      <c r="R345" s="245"/>
      <c r="S345" s="246">
        <f t="shared" si="38"/>
        <v>0</v>
      </c>
      <c r="T345" s="246">
        <f t="shared" si="41"/>
        <v>0</v>
      </c>
      <c r="U345" s="213" t="str">
        <f t="shared" si="39"/>
        <v>-</v>
      </c>
      <c r="V345" s="271" t="s">
        <v>672</v>
      </c>
      <c r="W345" s="317">
        <v>1.34</v>
      </c>
      <c r="X345" s="317">
        <f t="shared" si="40"/>
        <v>0</v>
      </c>
    </row>
    <row r="346" spans="1:24" s="198" customFormat="1" ht="37.25" customHeight="1">
      <c r="A346" s="272">
        <v>2018</v>
      </c>
      <c r="B346" s="263" t="s">
        <v>673</v>
      </c>
      <c r="C346" s="217" t="s">
        <v>674</v>
      </c>
      <c r="D346" s="208">
        <v>3</v>
      </c>
      <c r="E346" s="232">
        <v>92</v>
      </c>
      <c r="F346" s="233"/>
      <c r="G346" s="234"/>
      <c r="H346" s="235"/>
      <c r="I346" s="236"/>
      <c r="J346" s="237"/>
      <c r="K346" s="238"/>
      <c r="L346" s="239"/>
      <c r="M346" s="240"/>
      <c r="N346" s="241"/>
      <c r="O346" s="242"/>
      <c r="P346" s="243"/>
      <c r="Q346" s="244"/>
      <c r="R346" s="245"/>
      <c r="S346" s="246">
        <f t="shared" si="38"/>
        <v>0</v>
      </c>
      <c r="T346" s="246">
        <f t="shared" si="41"/>
        <v>0</v>
      </c>
      <c r="U346" s="213" t="str">
        <f t="shared" si="39"/>
        <v>-</v>
      </c>
      <c r="V346" s="271" t="s">
        <v>675</v>
      </c>
      <c r="W346" s="317">
        <v>1.31</v>
      </c>
      <c r="X346" s="317">
        <f t="shared" si="40"/>
        <v>0</v>
      </c>
    </row>
    <row r="347" spans="1:24" s="198" customFormat="1" ht="37.25" customHeight="1">
      <c r="A347" s="272">
        <v>2018</v>
      </c>
      <c r="B347" s="263" t="s">
        <v>676</v>
      </c>
      <c r="C347" s="217" t="s">
        <v>677</v>
      </c>
      <c r="D347" s="208">
        <v>5</v>
      </c>
      <c r="E347" s="232">
        <v>101</v>
      </c>
      <c r="F347" s="233"/>
      <c r="G347" s="234"/>
      <c r="H347" s="235"/>
      <c r="I347" s="236"/>
      <c r="J347" s="237"/>
      <c r="K347" s="238"/>
      <c r="L347" s="239"/>
      <c r="M347" s="240"/>
      <c r="N347" s="241"/>
      <c r="O347" s="242"/>
      <c r="P347" s="243"/>
      <c r="Q347" s="244"/>
      <c r="R347" s="245"/>
      <c r="S347" s="246">
        <f t="shared" si="38"/>
        <v>0</v>
      </c>
      <c r="T347" s="246">
        <f t="shared" si="41"/>
        <v>0</v>
      </c>
      <c r="U347" s="213" t="str">
        <f t="shared" si="39"/>
        <v>-</v>
      </c>
      <c r="V347" s="271" t="s">
        <v>678</v>
      </c>
      <c r="W347" s="317">
        <v>2.15</v>
      </c>
      <c r="X347" s="317">
        <f t="shared" si="40"/>
        <v>0</v>
      </c>
    </row>
    <row r="348" spans="1:24" s="198" customFormat="1" ht="37.25" customHeight="1">
      <c r="A348" s="272">
        <v>2018</v>
      </c>
      <c r="B348" s="263" t="s">
        <v>679</v>
      </c>
      <c r="C348" s="217" t="s">
        <v>680</v>
      </c>
      <c r="D348" s="208">
        <v>5</v>
      </c>
      <c r="E348" s="232">
        <v>104</v>
      </c>
      <c r="F348" s="233"/>
      <c r="G348" s="234"/>
      <c r="H348" s="235"/>
      <c r="I348" s="236"/>
      <c r="J348" s="237"/>
      <c r="K348" s="238"/>
      <c r="L348" s="239"/>
      <c r="M348" s="240"/>
      <c r="N348" s="241"/>
      <c r="O348" s="242"/>
      <c r="P348" s="243"/>
      <c r="Q348" s="244"/>
      <c r="R348" s="245"/>
      <c r="S348" s="246">
        <f t="shared" si="38"/>
        <v>0</v>
      </c>
      <c r="T348" s="246">
        <f t="shared" si="41"/>
        <v>0</v>
      </c>
      <c r="U348" s="213" t="str">
        <f t="shared" si="39"/>
        <v>-</v>
      </c>
      <c r="V348" s="271" t="s">
        <v>681</v>
      </c>
      <c r="W348" s="317">
        <v>2.2200000000000002</v>
      </c>
      <c r="X348" s="317">
        <f t="shared" si="40"/>
        <v>0</v>
      </c>
    </row>
    <row r="349" spans="1:24" s="198" customFormat="1" ht="37.25" customHeight="1">
      <c r="A349" s="272">
        <v>2018</v>
      </c>
      <c r="B349" s="263" t="s">
        <v>682</v>
      </c>
      <c r="C349" s="217" t="s">
        <v>683</v>
      </c>
      <c r="D349" s="208">
        <v>2</v>
      </c>
      <c r="E349" s="232">
        <v>120</v>
      </c>
      <c r="F349" s="233"/>
      <c r="G349" s="234"/>
      <c r="H349" s="235"/>
      <c r="I349" s="236"/>
      <c r="J349" s="237"/>
      <c r="K349" s="238"/>
      <c r="L349" s="239"/>
      <c r="M349" s="240"/>
      <c r="N349" s="241"/>
      <c r="O349" s="242"/>
      <c r="P349" s="243"/>
      <c r="Q349" s="244"/>
      <c r="R349" s="245"/>
      <c r="S349" s="246">
        <f t="shared" si="38"/>
        <v>0</v>
      </c>
      <c r="T349" s="246">
        <f t="shared" si="41"/>
        <v>0</v>
      </c>
      <c r="U349" s="213" t="str">
        <f t="shared" si="39"/>
        <v>-</v>
      </c>
      <c r="V349" s="271" t="s">
        <v>684</v>
      </c>
      <c r="W349" s="317">
        <v>2.09</v>
      </c>
      <c r="X349" s="317">
        <f t="shared" si="40"/>
        <v>0</v>
      </c>
    </row>
    <row r="350" spans="1:24" s="198" customFormat="1" ht="37.25" customHeight="1">
      <c r="A350" s="272">
        <v>2018</v>
      </c>
      <c r="B350" s="263" t="s">
        <v>685</v>
      </c>
      <c r="C350" s="217" t="s">
        <v>686</v>
      </c>
      <c r="D350" s="208">
        <v>2</v>
      </c>
      <c r="E350" s="232">
        <v>129</v>
      </c>
      <c r="F350" s="233"/>
      <c r="G350" s="234"/>
      <c r="H350" s="235"/>
      <c r="I350" s="236"/>
      <c r="J350" s="237"/>
      <c r="K350" s="238"/>
      <c r="L350" s="239"/>
      <c r="M350" s="240"/>
      <c r="N350" s="241"/>
      <c r="O350" s="242"/>
      <c r="P350" s="243"/>
      <c r="Q350" s="244"/>
      <c r="R350" s="245"/>
      <c r="S350" s="246">
        <f t="shared" si="38"/>
        <v>0</v>
      </c>
      <c r="T350" s="246">
        <f t="shared" si="41"/>
        <v>0</v>
      </c>
      <c r="U350" s="213" t="str">
        <f t="shared" si="39"/>
        <v>-</v>
      </c>
      <c r="V350" s="271" t="s">
        <v>687</v>
      </c>
      <c r="W350" s="317">
        <v>2.2400000000000002</v>
      </c>
      <c r="X350" s="317">
        <f t="shared" si="40"/>
        <v>0</v>
      </c>
    </row>
    <row r="351" spans="1:24" s="198" customFormat="1" ht="37.25" customHeight="1">
      <c r="A351" s="272">
        <v>2018</v>
      </c>
      <c r="B351" s="263" t="s">
        <v>688</v>
      </c>
      <c r="C351" s="217" t="s">
        <v>689</v>
      </c>
      <c r="D351" s="208">
        <v>3</v>
      </c>
      <c r="E351" s="232">
        <v>139</v>
      </c>
      <c r="F351" s="233"/>
      <c r="G351" s="234"/>
      <c r="H351" s="235"/>
      <c r="I351" s="236"/>
      <c r="J351" s="237"/>
      <c r="K351" s="238"/>
      <c r="L351" s="239"/>
      <c r="M351" s="240"/>
      <c r="N351" s="241"/>
      <c r="O351" s="242"/>
      <c r="P351" s="243"/>
      <c r="Q351" s="244"/>
      <c r="R351" s="245"/>
      <c r="S351" s="246">
        <f t="shared" si="38"/>
        <v>0</v>
      </c>
      <c r="T351" s="246">
        <f t="shared" si="41"/>
        <v>0</v>
      </c>
      <c r="U351" s="213" t="str">
        <f t="shared" si="39"/>
        <v>-</v>
      </c>
      <c r="V351" s="271" t="s">
        <v>681</v>
      </c>
      <c r="W351" s="317">
        <v>2.2400000000000002</v>
      </c>
      <c r="X351" s="317">
        <f t="shared" si="40"/>
        <v>0</v>
      </c>
    </row>
    <row r="352" spans="1:24" s="198" customFormat="1" ht="37.25" customHeight="1">
      <c r="A352" s="272">
        <v>2018</v>
      </c>
      <c r="B352" s="263" t="s">
        <v>690</v>
      </c>
      <c r="C352" s="217" t="s">
        <v>691</v>
      </c>
      <c r="D352" s="208">
        <v>3</v>
      </c>
      <c r="E352" s="232">
        <v>124</v>
      </c>
      <c r="F352" s="233"/>
      <c r="G352" s="234"/>
      <c r="H352" s="235"/>
      <c r="I352" s="236"/>
      <c r="J352" s="237"/>
      <c r="K352" s="238"/>
      <c r="L352" s="239"/>
      <c r="M352" s="240"/>
      <c r="N352" s="241"/>
      <c r="O352" s="242"/>
      <c r="P352" s="243"/>
      <c r="Q352" s="244"/>
      <c r="R352" s="245"/>
      <c r="S352" s="246">
        <f t="shared" si="38"/>
        <v>0</v>
      </c>
      <c r="T352" s="246">
        <f t="shared" si="41"/>
        <v>0</v>
      </c>
      <c r="U352" s="213" t="str">
        <f t="shared" si="39"/>
        <v>-</v>
      </c>
      <c r="V352" s="271" t="s">
        <v>692</v>
      </c>
      <c r="W352" s="317">
        <v>1.95</v>
      </c>
      <c r="X352" s="317">
        <f t="shared" si="40"/>
        <v>0</v>
      </c>
    </row>
    <row r="353" spans="1:24" s="198" customFormat="1" ht="37.25" customHeight="1">
      <c r="A353" s="272">
        <v>2018</v>
      </c>
      <c r="B353" s="263" t="s">
        <v>693</v>
      </c>
      <c r="C353" s="217" t="s">
        <v>694</v>
      </c>
      <c r="D353" s="208">
        <v>2</v>
      </c>
      <c r="E353" s="232">
        <v>70</v>
      </c>
      <c r="F353" s="233"/>
      <c r="G353" s="234"/>
      <c r="H353" s="235"/>
      <c r="I353" s="236"/>
      <c r="J353" s="237"/>
      <c r="K353" s="238"/>
      <c r="L353" s="239"/>
      <c r="M353" s="240"/>
      <c r="N353" s="241"/>
      <c r="O353" s="242"/>
      <c r="P353" s="243"/>
      <c r="Q353" s="244"/>
      <c r="R353" s="245"/>
      <c r="S353" s="246">
        <f t="shared" si="38"/>
        <v>0</v>
      </c>
      <c r="T353" s="246">
        <f t="shared" si="41"/>
        <v>0</v>
      </c>
      <c r="U353" s="213" t="str">
        <f t="shared" si="39"/>
        <v>-</v>
      </c>
      <c r="V353" s="271" t="s">
        <v>425</v>
      </c>
      <c r="W353" s="317">
        <v>1.32</v>
      </c>
      <c r="X353" s="317">
        <f t="shared" si="40"/>
        <v>0</v>
      </c>
    </row>
    <row r="354" spans="1:24" s="198" customFormat="1" ht="37.25" customHeight="1">
      <c r="A354" s="272">
        <v>2018</v>
      </c>
      <c r="B354" s="263" t="s">
        <v>695</v>
      </c>
      <c r="C354" s="217" t="s">
        <v>696</v>
      </c>
      <c r="D354" s="208">
        <v>3</v>
      </c>
      <c r="E354" s="232">
        <v>103</v>
      </c>
      <c r="F354" s="233"/>
      <c r="G354" s="234"/>
      <c r="H354" s="235"/>
      <c r="I354" s="236"/>
      <c r="J354" s="237"/>
      <c r="K354" s="238"/>
      <c r="L354" s="239"/>
      <c r="M354" s="240"/>
      <c r="N354" s="241"/>
      <c r="O354" s="242"/>
      <c r="P354" s="243"/>
      <c r="Q354" s="244"/>
      <c r="R354" s="245"/>
      <c r="S354" s="246">
        <f t="shared" si="38"/>
        <v>0</v>
      </c>
      <c r="T354" s="246">
        <f t="shared" si="41"/>
        <v>0</v>
      </c>
      <c r="U354" s="213" t="str">
        <f t="shared" si="39"/>
        <v>-</v>
      </c>
      <c r="V354" s="271" t="s">
        <v>697</v>
      </c>
      <c r="W354" s="317">
        <v>1.51</v>
      </c>
      <c r="X354" s="317">
        <f t="shared" si="40"/>
        <v>0</v>
      </c>
    </row>
    <row r="355" spans="1:24" s="198" customFormat="1" ht="37.25" customHeight="1">
      <c r="A355" s="272">
        <v>2018</v>
      </c>
      <c r="B355" s="263" t="s">
        <v>698</v>
      </c>
      <c r="C355" s="217" t="s">
        <v>699</v>
      </c>
      <c r="D355" s="208">
        <v>2</v>
      </c>
      <c r="E355" s="232">
        <v>106</v>
      </c>
      <c r="F355" s="233"/>
      <c r="G355" s="234"/>
      <c r="H355" s="235"/>
      <c r="I355" s="236"/>
      <c r="J355" s="237"/>
      <c r="K355" s="238"/>
      <c r="L355" s="239"/>
      <c r="M355" s="240"/>
      <c r="N355" s="241"/>
      <c r="O355" s="242"/>
      <c r="P355" s="243"/>
      <c r="Q355" s="244"/>
      <c r="R355" s="245"/>
      <c r="S355" s="246">
        <f t="shared" si="38"/>
        <v>0</v>
      </c>
      <c r="T355" s="246">
        <f t="shared" si="41"/>
        <v>0</v>
      </c>
      <c r="U355" s="213" t="str">
        <f t="shared" si="39"/>
        <v>-</v>
      </c>
      <c r="V355" s="271" t="s">
        <v>687</v>
      </c>
      <c r="W355" s="317">
        <v>1.81</v>
      </c>
      <c r="X355" s="317">
        <f t="shared" si="40"/>
        <v>0</v>
      </c>
    </row>
    <row r="356" spans="1:24" s="198" customFormat="1" ht="37.25" customHeight="1">
      <c r="A356" s="272">
        <v>2018</v>
      </c>
      <c r="B356" s="263" t="s">
        <v>700</v>
      </c>
      <c r="C356" s="217" t="s">
        <v>701</v>
      </c>
      <c r="D356" s="208">
        <v>2</v>
      </c>
      <c r="E356" s="232">
        <v>87</v>
      </c>
      <c r="F356" s="233"/>
      <c r="G356" s="234"/>
      <c r="H356" s="235"/>
      <c r="I356" s="236"/>
      <c r="J356" s="237"/>
      <c r="K356" s="238"/>
      <c r="L356" s="239"/>
      <c r="M356" s="240"/>
      <c r="N356" s="241"/>
      <c r="O356" s="242"/>
      <c r="P356" s="243"/>
      <c r="Q356" s="244"/>
      <c r="R356" s="245"/>
      <c r="S356" s="246">
        <f t="shared" si="38"/>
        <v>0</v>
      </c>
      <c r="T356" s="246">
        <f t="shared" si="41"/>
        <v>0</v>
      </c>
      <c r="U356" s="213" t="str">
        <f t="shared" si="39"/>
        <v>-</v>
      </c>
      <c r="V356" s="271" t="s">
        <v>702</v>
      </c>
      <c r="W356" s="317">
        <v>1.41</v>
      </c>
      <c r="X356" s="317">
        <f t="shared" si="40"/>
        <v>0</v>
      </c>
    </row>
    <row r="357" spans="1:24" s="198" customFormat="1" ht="37.25" customHeight="1">
      <c r="A357" s="272">
        <v>2018</v>
      </c>
      <c r="B357" s="263" t="s">
        <v>703</v>
      </c>
      <c r="C357" s="217" t="s">
        <v>704</v>
      </c>
      <c r="D357" s="208">
        <v>1</v>
      </c>
      <c r="E357" s="232">
        <v>88</v>
      </c>
      <c r="F357" s="233"/>
      <c r="G357" s="234"/>
      <c r="H357" s="235"/>
      <c r="I357" s="236"/>
      <c r="J357" s="237"/>
      <c r="K357" s="238"/>
      <c r="L357" s="239"/>
      <c r="M357" s="240"/>
      <c r="N357" s="241"/>
      <c r="O357" s="242"/>
      <c r="P357" s="243"/>
      <c r="Q357" s="244"/>
      <c r="R357" s="245"/>
      <c r="S357" s="246">
        <f t="shared" si="38"/>
        <v>0</v>
      </c>
      <c r="T357" s="246">
        <f t="shared" si="41"/>
        <v>0</v>
      </c>
      <c r="U357" s="213" t="str">
        <f t="shared" si="39"/>
        <v>-</v>
      </c>
      <c r="V357" s="271" t="s">
        <v>149</v>
      </c>
      <c r="W357" s="317">
        <v>1.67</v>
      </c>
      <c r="X357" s="317">
        <f t="shared" si="40"/>
        <v>0</v>
      </c>
    </row>
    <row r="358" spans="1:24" s="198" customFormat="1" ht="37.25" customHeight="1">
      <c r="A358" s="272">
        <v>2018</v>
      </c>
      <c r="B358" s="263" t="s">
        <v>705</v>
      </c>
      <c r="C358" s="217" t="s">
        <v>706</v>
      </c>
      <c r="D358" s="208">
        <v>1</v>
      </c>
      <c r="E358" s="232">
        <v>89</v>
      </c>
      <c r="F358" s="233"/>
      <c r="G358" s="234"/>
      <c r="H358" s="235"/>
      <c r="I358" s="236"/>
      <c r="J358" s="237"/>
      <c r="K358" s="238"/>
      <c r="L358" s="239"/>
      <c r="M358" s="240"/>
      <c r="N358" s="241"/>
      <c r="O358" s="242"/>
      <c r="P358" s="243"/>
      <c r="Q358" s="244"/>
      <c r="R358" s="245"/>
      <c r="S358" s="246">
        <f t="shared" si="38"/>
        <v>0</v>
      </c>
      <c r="T358" s="246">
        <f t="shared" si="41"/>
        <v>0</v>
      </c>
      <c r="U358" s="213" t="str">
        <f t="shared" si="39"/>
        <v>-</v>
      </c>
      <c r="V358" s="271" t="s">
        <v>149</v>
      </c>
      <c r="W358" s="317">
        <v>1.67</v>
      </c>
      <c r="X358" s="317">
        <f t="shared" si="40"/>
        <v>0</v>
      </c>
    </row>
    <row r="359" spans="1:24" s="198" customFormat="1" ht="37.25" customHeight="1">
      <c r="A359" s="272">
        <v>2018</v>
      </c>
      <c r="B359" s="263" t="s">
        <v>707</v>
      </c>
      <c r="C359" s="217" t="s">
        <v>708</v>
      </c>
      <c r="D359" s="208">
        <v>1</v>
      </c>
      <c r="E359" s="232">
        <v>88</v>
      </c>
      <c r="F359" s="233"/>
      <c r="G359" s="234"/>
      <c r="H359" s="235"/>
      <c r="I359" s="236"/>
      <c r="J359" s="237"/>
      <c r="K359" s="238"/>
      <c r="L359" s="239"/>
      <c r="M359" s="240"/>
      <c r="N359" s="241"/>
      <c r="O359" s="242"/>
      <c r="P359" s="243"/>
      <c r="Q359" s="244"/>
      <c r="R359" s="245"/>
      <c r="S359" s="246">
        <f t="shared" si="38"/>
        <v>0</v>
      </c>
      <c r="T359" s="246">
        <f t="shared" si="41"/>
        <v>0</v>
      </c>
      <c r="U359" s="213" t="str">
        <f t="shared" si="39"/>
        <v>-</v>
      </c>
      <c r="V359" s="271" t="s">
        <v>452</v>
      </c>
      <c r="W359" s="317">
        <v>1.63</v>
      </c>
      <c r="X359" s="317">
        <f t="shared" si="40"/>
        <v>0</v>
      </c>
    </row>
    <row r="360" spans="1:24" s="198" customFormat="1" ht="37.25" customHeight="1">
      <c r="A360" s="272">
        <v>2018</v>
      </c>
      <c r="B360" s="263" t="s">
        <v>709</v>
      </c>
      <c r="C360" s="217" t="s">
        <v>710</v>
      </c>
      <c r="D360" s="208">
        <v>1</v>
      </c>
      <c r="E360" s="232">
        <v>91</v>
      </c>
      <c r="F360" s="233"/>
      <c r="G360" s="234"/>
      <c r="H360" s="235"/>
      <c r="I360" s="236"/>
      <c r="J360" s="237"/>
      <c r="K360" s="238"/>
      <c r="L360" s="239"/>
      <c r="M360" s="240"/>
      <c r="N360" s="241"/>
      <c r="O360" s="242"/>
      <c r="P360" s="243"/>
      <c r="Q360" s="244"/>
      <c r="R360" s="245"/>
      <c r="S360" s="246">
        <f t="shared" si="38"/>
        <v>0</v>
      </c>
      <c r="T360" s="246">
        <f t="shared" si="41"/>
        <v>0</v>
      </c>
      <c r="U360" s="213" t="str">
        <f t="shared" si="39"/>
        <v>-</v>
      </c>
      <c r="V360" s="271" t="s">
        <v>479</v>
      </c>
      <c r="W360" s="317">
        <v>1.72</v>
      </c>
      <c r="X360" s="317">
        <f t="shared" si="40"/>
        <v>0</v>
      </c>
    </row>
    <row r="361" spans="1:24" s="198" customFormat="1" ht="37.25" customHeight="1">
      <c r="A361" s="272">
        <v>2018</v>
      </c>
      <c r="B361" s="263" t="s">
        <v>711</v>
      </c>
      <c r="C361" s="217" t="s">
        <v>712</v>
      </c>
      <c r="D361" s="208">
        <v>1</v>
      </c>
      <c r="E361" s="232">
        <v>90</v>
      </c>
      <c r="F361" s="233"/>
      <c r="G361" s="234"/>
      <c r="H361" s="235"/>
      <c r="I361" s="236"/>
      <c r="J361" s="237"/>
      <c r="K361" s="238"/>
      <c r="L361" s="239"/>
      <c r="M361" s="240"/>
      <c r="N361" s="241"/>
      <c r="O361" s="242"/>
      <c r="P361" s="243"/>
      <c r="Q361" s="244"/>
      <c r="R361" s="245"/>
      <c r="S361" s="246">
        <f t="shared" si="38"/>
        <v>0</v>
      </c>
      <c r="T361" s="246">
        <f t="shared" si="41"/>
        <v>0</v>
      </c>
      <c r="U361" s="213" t="str">
        <f t="shared" si="39"/>
        <v>-</v>
      </c>
      <c r="V361" s="271" t="s">
        <v>482</v>
      </c>
      <c r="W361" s="317">
        <v>1.69</v>
      </c>
      <c r="X361" s="317">
        <f t="shared" si="40"/>
        <v>0</v>
      </c>
    </row>
    <row r="362" spans="1:24" s="198" customFormat="1" ht="37.25" customHeight="1">
      <c r="A362" s="272">
        <v>2018</v>
      </c>
      <c r="B362" s="263" t="s">
        <v>713</v>
      </c>
      <c r="C362" s="217" t="s">
        <v>714</v>
      </c>
      <c r="D362" s="208">
        <v>1</v>
      </c>
      <c r="E362" s="232">
        <v>72</v>
      </c>
      <c r="F362" s="233"/>
      <c r="G362" s="234"/>
      <c r="H362" s="235"/>
      <c r="I362" s="236"/>
      <c r="J362" s="237"/>
      <c r="K362" s="238"/>
      <c r="L362" s="239"/>
      <c r="M362" s="240"/>
      <c r="N362" s="241"/>
      <c r="O362" s="242"/>
      <c r="P362" s="243"/>
      <c r="Q362" s="244"/>
      <c r="R362" s="245"/>
      <c r="S362" s="246">
        <f t="shared" si="38"/>
        <v>0</v>
      </c>
      <c r="T362" s="246">
        <f t="shared" si="41"/>
        <v>0</v>
      </c>
      <c r="U362" s="213" t="str">
        <f t="shared" si="39"/>
        <v>-</v>
      </c>
      <c r="V362" s="271" t="s">
        <v>715</v>
      </c>
      <c r="W362" s="317">
        <v>1.3</v>
      </c>
      <c r="X362" s="317">
        <f t="shared" si="40"/>
        <v>0</v>
      </c>
    </row>
    <row r="363" spans="1:24" s="198" customFormat="1" ht="37.25" customHeight="1">
      <c r="A363" s="272">
        <v>2018</v>
      </c>
      <c r="B363" s="263" t="s">
        <v>716</v>
      </c>
      <c r="C363" s="217" t="s">
        <v>717</v>
      </c>
      <c r="D363" s="208">
        <v>1</v>
      </c>
      <c r="E363" s="232">
        <v>69</v>
      </c>
      <c r="F363" s="233"/>
      <c r="G363" s="234"/>
      <c r="H363" s="235"/>
      <c r="I363" s="236"/>
      <c r="J363" s="237"/>
      <c r="K363" s="238"/>
      <c r="L363" s="239"/>
      <c r="M363" s="240"/>
      <c r="N363" s="241"/>
      <c r="O363" s="242"/>
      <c r="P363" s="243"/>
      <c r="Q363" s="244"/>
      <c r="R363" s="245"/>
      <c r="S363" s="246">
        <f t="shared" si="38"/>
        <v>0</v>
      </c>
      <c r="T363" s="246">
        <f t="shared" si="41"/>
        <v>0</v>
      </c>
      <c r="U363" s="213" t="str">
        <f t="shared" si="39"/>
        <v>-</v>
      </c>
      <c r="V363" s="271" t="s">
        <v>149</v>
      </c>
      <c r="W363" s="317">
        <v>1.25</v>
      </c>
      <c r="X363" s="317">
        <f t="shared" si="40"/>
        <v>0</v>
      </c>
    </row>
    <row r="364" spans="1:24" s="198" customFormat="1" ht="37.25" customHeight="1">
      <c r="A364" s="272">
        <v>2018</v>
      </c>
      <c r="B364" s="263" t="s">
        <v>718</v>
      </c>
      <c r="C364" s="217" t="s">
        <v>1111</v>
      </c>
      <c r="D364" s="208">
        <v>1</v>
      </c>
      <c r="E364" s="232">
        <v>71</v>
      </c>
      <c r="F364" s="233"/>
      <c r="G364" s="234"/>
      <c r="H364" s="235"/>
      <c r="I364" s="236"/>
      <c r="J364" s="237"/>
      <c r="K364" s="238"/>
      <c r="L364" s="239"/>
      <c r="M364" s="240"/>
      <c r="N364" s="241"/>
      <c r="O364" s="242"/>
      <c r="P364" s="243"/>
      <c r="Q364" s="244"/>
      <c r="R364" s="245"/>
      <c r="S364" s="246">
        <f t="shared" si="38"/>
        <v>0</v>
      </c>
      <c r="T364" s="246">
        <f t="shared" si="41"/>
        <v>0</v>
      </c>
      <c r="U364" s="213" t="str">
        <f t="shared" si="39"/>
        <v>-</v>
      </c>
      <c r="V364" s="271" t="s">
        <v>132</v>
      </c>
      <c r="W364" s="317">
        <v>1.27</v>
      </c>
      <c r="X364" s="317">
        <f t="shared" si="40"/>
        <v>0</v>
      </c>
    </row>
    <row r="365" spans="1:24" s="198" customFormat="1" ht="37.25" customHeight="1">
      <c r="A365" s="272">
        <v>2018</v>
      </c>
      <c r="B365" s="263" t="s">
        <v>719</v>
      </c>
      <c r="C365" s="217" t="s">
        <v>720</v>
      </c>
      <c r="D365" s="208">
        <v>1</v>
      </c>
      <c r="E365" s="232">
        <v>194</v>
      </c>
      <c r="F365" s="233"/>
      <c r="G365" s="234"/>
      <c r="H365" s="235"/>
      <c r="I365" s="236"/>
      <c r="J365" s="237"/>
      <c r="K365" s="238"/>
      <c r="L365" s="239"/>
      <c r="M365" s="240"/>
      <c r="N365" s="241"/>
      <c r="O365" s="242"/>
      <c r="P365" s="243"/>
      <c r="Q365" s="244"/>
      <c r="R365" s="245"/>
      <c r="S365" s="246">
        <f t="shared" si="38"/>
        <v>0</v>
      </c>
      <c r="T365" s="246">
        <f t="shared" si="41"/>
        <v>0</v>
      </c>
      <c r="U365" s="213" t="str">
        <f t="shared" si="39"/>
        <v>-</v>
      </c>
      <c r="V365" s="271" t="s">
        <v>511</v>
      </c>
      <c r="W365" s="317">
        <v>3.87</v>
      </c>
      <c r="X365" s="317">
        <f t="shared" si="40"/>
        <v>0</v>
      </c>
    </row>
    <row r="366" spans="1:24" s="198" customFormat="1" ht="37.25" customHeight="1">
      <c r="A366" s="272">
        <v>2018</v>
      </c>
      <c r="B366" s="263" t="s">
        <v>721</v>
      </c>
      <c r="C366" s="217" t="s">
        <v>722</v>
      </c>
      <c r="D366" s="208">
        <v>1</v>
      </c>
      <c r="E366" s="232">
        <v>107</v>
      </c>
      <c r="F366" s="233"/>
      <c r="G366" s="234"/>
      <c r="H366" s="235"/>
      <c r="I366" s="236"/>
      <c r="J366" s="237"/>
      <c r="K366" s="238"/>
      <c r="L366" s="239"/>
      <c r="M366" s="240"/>
      <c r="N366" s="241"/>
      <c r="O366" s="242"/>
      <c r="P366" s="243"/>
      <c r="Q366" s="244"/>
      <c r="R366" s="245"/>
      <c r="S366" s="246">
        <f t="shared" si="38"/>
        <v>0</v>
      </c>
      <c r="T366" s="246">
        <f t="shared" si="41"/>
        <v>0</v>
      </c>
      <c r="U366" s="213" t="str">
        <f t="shared" si="39"/>
        <v>-</v>
      </c>
      <c r="V366" s="271" t="s">
        <v>511</v>
      </c>
      <c r="W366" s="317">
        <v>2.0699999999999998</v>
      </c>
      <c r="X366" s="317">
        <f t="shared" si="40"/>
        <v>0</v>
      </c>
    </row>
    <row r="367" spans="1:24" s="198" customFormat="1" ht="37.25" customHeight="1">
      <c r="A367" s="272">
        <v>2018</v>
      </c>
      <c r="B367" s="263" t="s">
        <v>723</v>
      </c>
      <c r="C367" s="217" t="s">
        <v>724</v>
      </c>
      <c r="D367" s="208">
        <v>1</v>
      </c>
      <c r="E367" s="232">
        <v>190</v>
      </c>
      <c r="F367" s="233"/>
      <c r="G367" s="234"/>
      <c r="H367" s="235"/>
      <c r="I367" s="236"/>
      <c r="J367" s="237"/>
      <c r="K367" s="238"/>
      <c r="L367" s="239"/>
      <c r="M367" s="240"/>
      <c r="N367" s="241"/>
      <c r="O367" s="242"/>
      <c r="P367" s="243"/>
      <c r="Q367" s="244"/>
      <c r="R367" s="245"/>
      <c r="S367" s="246">
        <f t="shared" si="38"/>
        <v>0</v>
      </c>
      <c r="T367" s="246">
        <f t="shared" si="41"/>
        <v>0</v>
      </c>
      <c r="U367" s="213" t="str">
        <f t="shared" si="39"/>
        <v>-</v>
      </c>
      <c r="V367" s="271" t="s">
        <v>511</v>
      </c>
      <c r="W367" s="317">
        <v>3.79</v>
      </c>
      <c r="X367" s="317">
        <f t="shared" si="40"/>
        <v>0</v>
      </c>
    </row>
    <row r="368" spans="1:24" s="198" customFormat="1" ht="37.25" customHeight="1">
      <c r="A368" s="272">
        <v>2018</v>
      </c>
      <c r="B368" s="263" t="s">
        <v>725</v>
      </c>
      <c r="C368" s="217" t="s">
        <v>726</v>
      </c>
      <c r="D368" s="208">
        <v>1</v>
      </c>
      <c r="E368" s="232">
        <v>143</v>
      </c>
      <c r="F368" s="233"/>
      <c r="G368" s="234"/>
      <c r="H368" s="235"/>
      <c r="I368" s="236"/>
      <c r="J368" s="237"/>
      <c r="K368" s="238"/>
      <c r="L368" s="239"/>
      <c r="M368" s="240"/>
      <c r="N368" s="241"/>
      <c r="O368" s="242"/>
      <c r="P368" s="243"/>
      <c r="Q368" s="244"/>
      <c r="R368" s="245"/>
      <c r="S368" s="246">
        <f t="shared" si="38"/>
        <v>0</v>
      </c>
      <c r="T368" s="246">
        <f t="shared" si="41"/>
        <v>0</v>
      </c>
      <c r="U368" s="213" t="str">
        <f t="shared" si="39"/>
        <v>-</v>
      </c>
      <c r="V368" s="271" t="s">
        <v>132</v>
      </c>
      <c r="W368" s="317">
        <v>2.82</v>
      </c>
      <c r="X368" s="317">
        <f t="shared" si="40"/>
        <v>0</v>
      </c>
    </row>
    <row r="369" spans="1:24" s="198" customFormat="1" ht="37.25" customHeight="1">
      <c r="A369" s="272">
        <v>2018</v>
      </c>
      <c r="B369" s="263" t="s">
        <v>727</v>
      </c>
      <c r="C369" s="217" t="s">
        <v>728</v>
      </c>
      <c r="D369" s="208">
        <v>1</v>
      </c>
      <c r="E369" s="232">
        <v>177</v>
      </c>
      <c r="F369" s="233"/>
      <c r="G369" s="234"/>
      <c r="H369" s="235"/>
      <c r="I369" s="236"/>
      <c r="J369" s="237"/>
      <c r="K369" s="238"/>
      <c r="L369" s="239"/>
      <c r="M369" s="240"/>
      <c r="N369" s="241"/>
      <c r="O369" s="242"/>
      <c r="P369" s="243"/>
      <c r="Q369" s="244"/>
      <c r="R369" s="245"/>
      <c r="S369" s="246">
        <f t="shared" si="38"/>
        <v>0</v>
      </c>
      <c r="T369" s="246">
        <f t="shared" si="41"/>
        <v>0</v>
      </c>
      <c r="U369" s="213" t="str">
        <f t="shared" si="39"/>
        <v>-</v>
      </c>
      <c r="V369" s="271" t="s">
        <v>149</v>
      </c>
      <c r="W369" s="317">
        <v>3.51</v>
      </c>
      <c r="X369" s="317">
        <f t="shared" si="40"/>
        <v>0</v>
      </c>
    </row>
    <row r="370" spans="1:24" s="198" customFormat="1" ht="37.25" customHeight="1">
      <c r="A370" s="272">
        <v>2018</v>
      </c>
      <c r="B370" s="263" t="s">
        <v>729</v>
      </c>
      <c r="C370" s="217" t="s">
        <v>730</v>
      </c>
      <c r="D370" s="208">
        <v>1</v>
      </c>
      <c r="E370" s="232">
        <v>134</v>
      </c>
      <c r="F370" s="233"/>
      <c r="G370" s="234"/>
      <c r="H370" s="235"/>
      <c r="I370" s="236"/>
      <c r="J370" s="237"/>
      <c r="K370" s="238"/>
      <c r="L370" s="239"/>
      <c r="M370" s="240"/>
      <c r="N370" s="241"/>
      <c r="O370" s="242"/>
      <c r="P370" s="243"/>
      <c r="Q370" s="244"/>
      <c r="R370" s="245"/>
      <c r="S370" s="246">
        <f t="shared" si="38"/>
        <v>0</v>
      </c>
      <c r="T370" s="246">
        <f t="shared" si="41"/>
        <v>0</v>
      </c>
      <c r="U370" s="213" t="str">
        <f t="shared" si="39"/>
        <v>-</v>
      </c>
      <c r="V370" s="271" t="s">
        <v>132</v>
      </c>
      <c r="W370" s="317">
        <v>2.6</v>
      </c>
      <c r="X370" s="317">
        <f t="shared" si="40"/>
        <v>0</v>
      </c>
    </row>
    <row r="371" spans="1:24" s="198" customFormat="1" ht="37.25" customHeight="1">
      <c r="A371" s="272">
        <v>2018</v>
      </c>
      <c r="B371" s="263" t="s">
        <v>731</v>
      </c>
      <c r="C371" s="217" t="s">
        <v>732</v>
      </c>
      <c r="D371" s="208">
        <v>1</v>
      </c>
      <c r="E371" s="232">
        <v>135</v>
      </c>
      <c r="F371" s="233"/>
      <c r="G371" s="234"/>
      <c r="H371" s="235"/>
      <c r="I371" s="236"/>
      <c r="J371" s="237"/>
      <c r="K371" s="238"/>
      <c r="L371" s="239"/>
      <c r="M371" s="240"/>
      <c r="N371" s="241"/>
      <c r="O371" s="242"/>
      <c r="P371" s="243"/>
      <c r="Q371" s="244"/>
      <c r="R371" s="245"/>
      <c r="S371" s="246">
        <f t="shared" si="38"/>
        <v>0</v>
      </c>
      <c r="T371" s="246">
        <f t="shared" si="41"/>
        <v>0</v>
      </c>
      <c r="U371" s="213" t="str">
        <f t="shared" si="39"/>
        <v>-</v>
      </c>
      <c r="V371" s="271" t="s">
        <v>149</v>
      </c>
      <c r="W371" s="317">
        <v>2.64</v>
      </c>
      <c r="X371" s="317">
        <f t="shared" si="40"/>
        <v>0</v>
      </c>
    </row>
    <row r="372" spans="1:24" s="198" customFormat="1" ht="37.25" customHeight="1">
      <c r="A372" s="272">
        <v>2018</v>
      </c>
      <c r="B372" s="263" t="s">
        <v>733</v>
      </c>
      <c r="C372" s="217" t="s">
        <v>734</v>
      </c>
      <c r="D372" s="208">
        <v>1</v>
      </c>
      <c r="E372" s="232">
        <v>118</v>
      </c>
      <c r="F372" s="233"/>
      <c r="G372" s="234"/>
      <c r="H372" s="235"/>
      <c r="I372" s="236"/>
      <c r="J372" s="237"/>
      <c r="K372" s="238"/>
      <c r="L372" s="239"/>
      <c r="M372" s="240"/>
      <c r="N372" s="241"/>
      <c r="O372" s="242"/>
      <c r="P372" s="243"/>
      <c r="Q372" s="244"/>
      <c r="R372" s="245"/>
      <c r="S372" s="246">
        <f t="shared" si="38"/>
        <v>0</v>
      </c>
      <c r="T372" s="246">
        <f t="shared" si="41"/>
        <v>0</v>
      </c>
      <c r="U372" s="213" t="str">
        <f t="shared" si="39"/>
        <v>-</v>
      </c>
      <c r="V372" s="271" t="s">
        <v>132</v>
      </c>
      <c r="W372" s="317">
        <v>2.2799999999999998</v>
      </c>
      <c r="X372" s="317">
        <f t="shared" si="40"/>
        <v>0</v>
      </c>
    </row>
    <row r="373" spans="1:24" s="198" customFormat="1" ht="37.25" customHeight="1">
      <c r="A373" s="272">
        <v>2018</v>
      </c>
      <c r="B373" s="263" t="s">
        <v>735</v>
      </c>
      <c r="C373" s="217" t="s">
        <v>736</v>
      </c>
      <c r="D373" s="208">
        <v>1</v>
      </c>
      <c r="E373" s="232">
        <v>99</v>
      </c>
      <c r="F373" s="233"/>
      <c r="G373" s="234"/>
      <c r="H373" s="235"/>
      <c r="I373" s="236"/>
      <c r="J373" s="237"/>
      <c r="K373" s="238"/>
      <c r="L373" s="239"/>
      <c r="M373" s="240"/>
      <c r="N373" s="241"/>
      <c r="O373" s="242"/>
      <c r="P373" s="243"/>
      <c r="Q373" s="244"/>
      <c r="R373" s="245"/>
      <c r="S373" s="246">
        <f t="shared" si="38"/>
        <v>0</v>
      </c>
      <c r="T373" s="246">
        <f t="shared" si="41"/>
        <v>0</v>
      </c>
      <c r="U373" s="213" t="str">
        <f t="shared" si="39"/>
        <v>-</v>
      </c>
      <c r="V373" s="271" t="s">
        <v>132</v>
      </c>
      <c r="W373" s="317">
        <v>1.88</v>
      </c>
      <c r="X373" s="317">
        <f t="shared" si="40"/>
        <v>0</v>
      </c>
    </row>
    <row r="374" spans="1:24" s="198" customFormat="1" ht="37.25" customHeight="1">
      <c r="A374" s="272">
        <v>2018</v>
      </c>
      <c r="B374" s="263" t="s">
        <v>737</v>
      </c>
      <c r="C374" s="217" t="s">
        <v>738</v>
      </c>
      <c r="D374" s="208">
        <v>1</v>
      </c>
      <c r="E374" s="311">
        <v>201</v>
      </c>
      <c r="F374" s="233"/>
      <c r="G374" s="234"/>
      <c r="H374" s="235"/>
      <c r="I374" s="236"/>
      <c r="J374" s="237"/>
      <c r="K374" s="238"/>
      <c r="L374" s="239"/>
      <c r="M374" s="240"/>
      <c r="N374" s="241"/>
      <c r="O374" s="242"/>
      <c r="P374" s="243"/>
      <c r="Q374" s="244"/>
      <c r="R374" s="245"/>
      <c r="S374" s="246">
        <f t="shared" si="38"/>
        <v>0</v>
      </c>
      <c r="T374" s="246">
        <f t="shared" si="41"/>
        <v>0</v>
      </c>
      <c r="U374" s="213" t="str">
        <f t="shared" si="39"/>
        <v>-</v>
      </c>
      <c r="V374" s="271" t="s">
        <v>132</v>
      </c>
      <c r="W374" s="317">
        <v>4.0199999999999996</v>
      </c>
      <c r="X374" s="317">
        <f t="shared" si="40"/>
        <v>0</v>
      </c>
    </row>
    <row r="375" spans="1:24" s="182" customFormat="1" ht="37.25" customHeight="1">
      <c r="A375" s="216" t="s">
        <v>739</v>
      </c>
      <c r="B375" s="263" t="s">
        <v>739</v>
      </c>
      <c r="C375" s="217" t="s">
        <v>740</v>
      </c>
      <c r="D375" s="208">
        <v>1</v>
      </c>
      <c r="E375" s="232">
        <v>11</v>
      </c>
      <c r="F375" s="233"/>
      <c r="G375" s="234"/>
      <c r="H375" s="235"/>
      <c r="I375" s="236"/>
      <c r="J375" s="237"/>
      <c r="K375" s="238"/>
      <c r="L375" s="239"/>
      <c r="M375" s="240"/>
      <c r="N375" s="241"/>
      <c r="O375" s="242"/>
      <c r="P375" s="243"/>
      <c r="Q375" s="244"/>
      <c r="R375" s="245"/>
      <c r="S375" s="246">
        <f t="shared" si="38"/>
        <v>0</v>
      </c>
      <c r="T375" s="246">
        <f t="shared" si="41"/>
        <v>0</v>
      </c>
      <c r="U375" s="213" t="str">
        <f t="shared" si="39"/>
        <v>-</v>
      </c>
      <c r="V375" s="271"/>
      <c r="W375" s="317"/>
      <c r="X375" s="317"/>
    </row>
    <row r="376" spans="1:24" s="198" customFormat="1" ht="37.25" customHeight="1">
      <c r="A376" s="276" t="s">
        <v>741</v>
      </c>
      <c r="B376" s="306"/>
      <c r="C376" s="277"/>
      <c r="D376" s="278"/>
      <c r="E376" s="279"/>
      <c r="F376" s="280">
        <f>SUMPRODUCT(D6:D374,F6:F374)</f>
        <v>0</v>
      </c>
      <c r="G376" s="281">
        <f>SUMPRODUCT(D6:D374,G6:G374)</f>
        <v>0</v>
      </c>
      <c r="H376" s="282">
        <f>SUMPRODUCT(D6:D374,H6:H374)</f>
        <v>0</v>
      </c>
      <c r="I376" s="283">
        <f>SUMPRODUCT(D6:D374,I6:I374)</f>
        <v>0</v>
      </c>
      <c r="J376" s="284">
        <f>SUMPRODUCT(D6:D374,J6:J374)</f>
        <v>0</v>
      </c>
      <c r="K376" s="285">
        <f>SUMPRODUCT(D6:D374,K6:K374)</f>
        <v>0</v>
      </c>
      <c r="L376" s="286">
        <f>SUMPRODUCT(D6:D374,L6:L374)</f>
        <v>0</v>
      </c>
      <c r="M376" s="287">
        <f>SUMPRODUCT(D6:D374,M6:M374)</f>
        <v>0</v>
      </c>
      <c r="N376" s="269">
        <f>SUMPRODUCT(D6:D374,N6:N374)</f>
        <v>0</v>
      </c>
      <c r="O376" s="288">
        <f>SUMPRODUCT(D6:D374,O6:O374)</f>
        <v>0</v>
      </c>
      <c r="P376" s="289">
        <f>SUMPRODUCT(D6:D374,P6:P374)</f>
        <v>0</v>
      </c>
      <c r="Q376" s="290">
        <f>SUMPRODUCT(D6:D374,Q6:Q374)</f>
        <v>0</v>
      </c>
      <c r="R376" s="291">
        <f>SUMPRODUCT(D6:D374,R6:R374)</f>
        <v>0</v>
      </c>
      <c r="S376" s="292">
        <f>SUM(S6:S375)</f>
        <v>0</v>
      </c>
      <c r="T376" s="292">
        <f>SUM(T6:T375)</f>
        <v>0</v>
      </c>
      <c r="U376" s="293">
        <f>SUM(U6:U375)</f>
        <v>0</v>
      </c>
      <c r="V376" s="294"/>
      <c r="W376" s="316"/>
      <c r="X376" s="318"/>
    </row>
    <row r="377" spans="1:24" s="198" customFormat="1" ht="25" customHeight="1">
      <c r="A377" s="295"/>
      <c r="B377" s="191"/>
      <c r="C377" s="191"/>
      <c r="D377" s="192"/>
      <c r="E377" s="193"/>
      <c r="F377" s="192"/>
      <c r="G377" s="192"/>
      <c r="H377" s="192"/>
      <c r="I377" s="192"/>
      <c r="J377" s="192"/>
      <c r="K377" s="192"/>
      <c r="L377" s="192"/>
      <c r="M377" s="192"/>
      <c r="N377" s="192"/>
      <c r="O377" s="192"/>
      <c r="P377" s="192"/>
      <c r="Q377" s="192"/>
      <c r="R377" s="192"/>
      <c r="S377" s="358" t="s">
        <v>2</v>
      </c>
      <c r="T377" s="358"/>
      <c r="U377" s="296">
        <f>U376</f>
        <v>0</v>
      </c>
      <c r="V377" s="297"/>
      <c r="W377" s="319"/>
      <c r="X377" s="319"/>
    </row>
    <row r="378" spans="1:24" s="198" customFormat="1" ht="18" customHeight="1">
      <c r="A378" s="302"/>
      <c r="B378" s="302"/>
      <c r="C378" s="302"/>
      <c r="D378" s="302"/>
      <c r="W378" s="317"/>
      <c r="X378" s="317"/>
    </row>
    <row r="379" spans="1:24" s="198" customFormat="1" ht="18" customHeight="1">
      <c r="A379" s="302"/>
      <c r="B379" s="302"/>
      <c r="C379" s="302"/>
      <c r="D379" s="302"/>
      <c r="W379" s="319"/>
      <c r="X379" s="319"/>
    </row>
    <row r="380" spans="1:24" s="198" customFormat="1" ht="18" customHeight="1">
      <c r="A380" s="302"/>
      <c r="B380" s="302"/>
      <c r="C380" s="302"/>
      <c r="D380" s="302"/>
      <c r="W380" s="317"/>
      <c r="X380" s="317"/>
    </row>
    <row r="381" spans="1:24" s="198" customFormat="1" ht="18" customHeight="1">
      <c r="A381" s="302"/>
      <c r="B381" s="302"/>
      <c r="C381" s="302"/>
      <c r="D381" s="302"/>
      <c r="W381" s="317"/>
      <c r="X381" s="317"/>
    </row>
    <row r="382" spans="1:24" s="198" customFormat="1" ht="18" customHeight="1">
      <c r="A382" s="302"/>
      <c r="B382" s="302"/>
      <c r="C382" s="302"/>
      <c r="D382" s="302"/>
      <c r="W382" s="317"/>
      <c r="X382" s="317"/>
    </row>
    <row r="383" spans="1:24" s="198" customFormat="1" ht="18" customHeight="1">
      <c r="A383" s="302"/>
      <c r="B383" s="302"/>
      <c r="C383" s="302"/>
      <c r="D383" s="302"/>
      <c r="W383" s="320"/>
      <c r="X383" s="320"/>
    </row>
  </sheetData>
  <sheetProtection formatCells="0"/>
  <mergeCells count="5">
    <mergeCell ref="A1:E1"/>
    <mergeCell ref="F1:R1"/>
    <mergeCell ref="S2:T2"/>
    <mergeCell ref="D4:E4"/>
    <mergeCell ref="S377:T377"/>
  </mergeCells>
  <phoneticPr fontId="19" type="noConversion"/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T112"/>
  <sheetViews>
    <sheetView showGridLines="0" tabSelected="1" topLeftCell="A84" zoomScale="56" workbookViewId="0">
      <selection activeCell="G92" sqref="G92"/>
    </sheetView>
  </sheetViews>
  <sheetFormatPr baseColWidth="10" defaultColWidth="30.5" defaultRowHeight="18" customHeight="1"/>
  <cols>
    <col min="1" max="1" width="22.33203125" style="23" customWidth="1"/>
    <col min="2" max="3" width="25.6640625" style="23" customWidth="1"/>
    <col min="4" max="5" width="15.6640625" style="23" customWidth="1"/>
    <col min="6" max="6" width="21.1640625" style="23" customWidth="1"/>
    <col min="7" max="15" width="19.33203125" style="23" customWidth="1"/>
    <col min="16" max="16" width="19.33203125" style="171" customWidth="1"/>
    <col min="17" max="17" width="22.6640625" style="23" customWidth="1"/>
    <col min="18" max="18" width="34.6640625" style="23" customWidth="1"/>
    <col min="19" max="19" width="21" style="23" customWidth="1"/>
    <col min="20" max="255" width="30.5" style="23" customWidth="1"/>
    <col min="256" max="16384" width="30.5" style="23"/>
  </cols>
  <sheetData>
    <row r="1" spans="1:254" ht="143.5" customHeight="1">
      <c r="A1" s="361" t="s">
        <v>742</v>
      </c>
      <c r="B1" s="362"/>
      <c r="C1" s="362"/>
      <c r="D1" s="362"/>
      <c r="E1" s="362"/>
      <c r="F1" s="359" t="s">
        <v>1445</v>
      </c>
      <c r="G1" s="360"/>
      <c r="H1" s="360"/>
      <c r="I1" s="360"/>
      <c r="J1" s="360"/>
      <c r="K1" s="360"/>
      <c r="L1" s="360"/>
      <c r="M1" s="360"/>
      <c r="N1" s="360"/>
      <c r="O1" s="360"/>
      <c r="Q1" s="24"/>
      <c r="R1" s="24"/>
      <c r="S1" s="24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6"/>
    </row>
    <row r="2" spans="1:254" ht="11" customHeight="1">
      <c r="A2" s="163" t="s">
        <v>1454</v>
      </c>
      <c r="B2" s="27"/>
      <c r="C2" s="2"/>
      <c r="D2" s="2"/>
      <c r="E2" s="28"/>
      <c r="F2" s="3"/>
      <c r="G2" s="3"/>
      <c r="H2" s="3"/>
      <c r="I2" s="3"/>
      <c r="J2" s="3"/>
      <c r="K2" s="3"/>
      <c r="L2" s="3"/>
      <c r="M2" s="3"/>
      <c r="N2" s="3"/>
      <c r="O2" s="3"/>
      <c r="P2" s="172"/>
      <c r="Q2" s="1"/>
      <c r="R2" s="3"/>
      <c r="S2" s="29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1"/>
    </row>
    <row r="3" spans="1:254" ht="21" customHeight="1">
      <c r="A3" s="10"/>
      <c r="B3" s="32"/>
      <c r="C3" s="21"/>
      <c r="D3" s="21"/>
      <c r="E3" s="33"/>
      <c r="F3" s="9" t="s">
        <v>743</v>
      </c>
      <c r="G3" s="9" t="s">
        <v>743</v>
      </c>
      <c r="H3" s="9" t="s">
        <v>743</v>
      </c>
      <c r="I3" s="9" t="s">
        <v>743</v>
      </c>
      <c r="J3" s="9" t="s">
        <v>744</v>
      </c>
      <c r="K3" s="9" t="s">
        <v>744</v>
      </c>
      <c r="L3" s="9" t="s">
        <v>744</v>
      </c>
      <c r="M3" s="9" t="s">
        <v>744</v>
      </c>
      <c r="N3" s="9" t="s">
        <v>744</v>
      </c>
      <c r="O3" s="9" t="s">
        <v>744</v>
      </c>
      <c r="P3" s="9" t="s">
        <v>744</v>
      </c>
      <c r="Q3" s="9"/>
      <c r="R3" s="34" t="s">
        <v>2</v>
      </c>
      <c r="S3" s="35">
        <f>S112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1"/>
    </row>
    <row r="4" spans="1:254" ht="21" customHeight="1">
      <c r="A4" s="36"/>
      <c r="B4" s="21"/>
      <c r="C4" s="21"/>
      <c r="D4" s="363" t="s">
        <v>745</v>
      </c>
      <c r="E4" s="363"/>
      <c r="F4" s="5">
        <v>9005</v>
      </c>
      <c r="G4" s="6">
        <v>5015</v>
      </c>
      <c r="H4" s="37">
        <v>1018</v>
      </c>
      <c r="I4" s="7">
        <v>3020</v>
      </c>
      <c r="J4" s="38"/>
      <c r="K4" s="39"/>
      <c r="L4" s="40"/>
      <c r="M4" s="8">
        <v>9010</v>
      </c>
      <c r="N4" s="41">
        <v>6037</v>
      </c>
      <c r="O4" s="42">
        <v>4008</v>
      </c>
      <c r="P4" s="168">
        <v>7046</v>
      </c>
      <c r="Q4" s="3"/>
      <c r="R4" s="43"/>
      <c r="S4" s="43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1"/>
    </row>
    <row r="5" spans="1:254" ht="42" customHeight="1">
      <c r="A5" s="44" t="s">
        <v>5</v>
      </c>
      <c r="B5" s="4" t="s">
        <v>6</v>
      </c>
      <c r="C5" s="4" t="s">
        <v>7</v>
      </c>
      <c r="D5" s="4" t="s">
        <v>746</v>
      </c>
      <c r="E5" s="45" t="s">
        <v>9</v>
      </c>
      <c r="F5" s="12" t="s">
        <v>747</v>
      </c>
      <c r="G5" s="13" t="s">
        <v>748</v>
      </c>
      <c r="H5" s="14" t="s">
        <v>749</v>
      </c>
      <c r="I5" s="15" t="s">
        <v>750</v>
      </c>
      <c r="J5" s="46" t="s">
        <v>17</v>
      </c>
      <c r="K5" s="47" t="s">
        <v>15</v>
      </c>
      <c r="L5" s="48" t="s">
        <v>16</v>
      </c>
      <c r="M5" s="4" t="s">
        <v>751</v>
      </c>
      <c r="N5" s="49" t="s">
        <v>752</v>
      </c>
      <c r="O5" s="50" t="s">
        <v>753</v>
      </c>
      <c r="P5" s="169" t="s">
        <v>942</v>
      </c>
      <c r="Q5" s="9" t="s">
        <v>23</v>
      </c>
      <c r="R5" s="9" t="s">
        <v>754</v>
      </c>
      <c r="S5" s="9" t="s">
        <v>25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1"/>
    </row>
    <row r="6" spans="1:254" ht="37.25" customHeight="1">
      <c r="A6" s="44" t="s">
        <v>755</v>
      </c>
      <c r="B6" s="4" t="s">
        <v>756</v>
      </c>
      <c r="C6" s="4" t="s">
        <v>757</v>
      </c>
      <c r="D6" s="8">
        <v>1</v>
      </c>
      <c r="E6" s="51">
        <v>154</v>
      </c>
      <c r="F6" s="17"/>
      <c r="G6" s="18"/>
      <c r="H6" s="19"/>
      <c r="I6" s="20"/>
      <c r="J6" s="38"/>
      <c r="K6" s="52"/>
      <c r="L6" s="53"/>
      <c r="M6" s="21"/>
      <c r="N6" s="54"/>
      <c r="O6" s="55"/>
      <c r="P6" s="170" t="s">
        <v>806</v>
      </c>
      <c r="Q6" s="22">
        <f t="shared" ref="Q6:Q25" si="0">F6+G6+H6+I6+J6+K6+L6+M6+N6+O6</f>
        <v>0</v>
      </c>
      <c r="R6" s="22">
        <f t="shared" ref="R6:R37" si="1">Q6*D6</f>
        <v>0</v>
      </c>
      <c r="S6" s="9" t="str">
        <f t="shared" ref="S6:S37" si="2">IF(Q6&gt;0,Q6*E6,"-")</f>
        <v>-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1"/>
    </row>
    <row r="7" spans="1:254" ht="37.25" customHeight="1">
      <c r="A7" s="44" t="s">
        <v>755</v>
      </c>
      <c r="B7" s="4" t="s">
        <v>758</v>
      </c>
      <c r="C7" s="4" t="s">
        <v>759</v>
      </c>
      <c r="D7" s="8">
        <v>1</v>
      </c>
      <c r="E7" s="51">
        <v>165</v>
      </c>
      <c r="F7" s="17"/>
      <c r="G7" s="18"/>
      <c r="H7" s="19"/>
      <c r="I7" s="20"/>
      <c r="J7" s="38"/>
      <c r="K7" s="52"/>
      <c r="L7" s="53"/>
      <c r="M7" s="21"/>
      <c r="N7" s="54"/>
      <c r="O7" s="55"/>
      <c r="P7" s="170" t="s">
        <v>806</v>
      </c>
      <c r="Q7" s="22">
        <f t="shared" si="0"/>
        <v>0</v>
      </c>
      <c r="R7" s="22">
        <f t="shared" si="1"/>
        <v>0</v>
      </c>
      <c r="S7" s="9" t="str">
        <f t="shared" si="2"/>
        <v>-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1"/>
    </row>
    <row r="8" spans="1:254" ht="37.25" customHeight="1">
      <c r="A8" s="44" t="s">
        <v>760</v>
      </c>
      <c r="B8" s="4" t="s">
        <v>761</v>
      </c>
      <c r="C8" s="4" t="s">
        <v>762</v>
      </c>
      <c r="D8" s="8">
        <v>1</v>
      </c>
      <c r="E8" s="51">
        <v>154</v>
      </c>
      <c r="F8" s="17"/>
      <c r="G8" s="18"/>
      <c r="H8" s="19"/>
      <c r="I8" s="20"/>
      <c r="J8" s="38"/>
      <c r="K8" s="52"/>
      <c r="L8" s="53"/>
      <c r="M8" s="21"/>
      <c r="N8" s="54"/>
      <c r="O8" s="55"/>
      <c r="P8" s="170" t="s">
        <v>806</v>
      </c>
      <c r="Q8" s="22">
        <f t="shared" si="0"/>
        <v>0</v>
      </c>
      <c r="R8" s="22">
        <f t="shared" si="1"/>
        <v>0</v>
      </c>
      <c r="S8" s="9" t="str">
        <f t="shared" si="2"/>
        <v>-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1"/>
    </row>
    <row r="9" spans="1:254" ht="37.25" customHeight="1">
      <c r="A9" s="44" t="s">
        <v>760</v>
      </c>
      <c r="B9" s="4" t="s">
        <v>763</v>
      </c>
      <c r="C9" s="4" t="s">
        <v>764</v>
      </c>
      <c r="D9" s="8">
        <v>1</v>
      </c>
      <c r="E9" s="51">
        <v>154</v>
      </c>
      <c r="F9" s="17"/>
      <c r="G9" s="18"/>
      <c r="H9" s="19"/>
      <c r="I9" s="20"/>
      <c r="J9" s="38"/>
      <c r="K9" s="52"/>
      <c r="L9" s="53"/>
      <c r="M9" s="21"/>
      <c r="N9" s="54"/>
      <c r="O9" s="55"/>
      <c r="P9" s="170" t="s">
        <v>806</v>
      </c>
      <c r="Q9" s="22">
        <f t="shared" si="0"/>
        <v>0</v>
      </c>
      <c r="R9" s="22">
        <f t="shared" si="1"/>
        <v>0</v>
      </c>
      <c r="S9" s="9" t="str">
        <f t="shared" si="2"/>
        <v>-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1"/>
    </row>
    <row r="10" spans="1:254" ht="37.25" customHeight="1">
      <c r="A10" s="44" t="s">
        <v>765</v>
      </c>
      <c r="B10" s="4" t="s">
        <v>766</v>
      </c>
      <c r="C10" s="4" t="s">
        <v>767</v>
      </c>
      <c r="D10" s="8">
        <v>1</v>
      </c>
      <c r="E10" s="51">
        <v>165</v>
      </c>
      <c r="F10" s="17"/>
      <c r="G10" s="18"/>
      <c r="H10" s="19"/>
      <c r="I10" s="20"/>
      <c r="J10" s="38"/>
      <c r="K10" s="52"/>
      <c r="L10" s="53"/>
      <c r="M10" s="21"/>
      <c r="N10" s="54"/>
      <c r="O10" s="55"/>
      <c r="P10" s="170" t="s">
        <v>806</v>
      </c>
      <c r="Q10" s="22">
        <f t="shared" si="0"/>
        <v>0</v>
      </c>
      <c r="R10" s="22">
        <f t="shared" si="1"/>
        <v>0</v>
      </c>
      <c r="S10" s="9" t="str">
        <f t="shared" si="2"/>
        <v>-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1"/>
    </row>
    <row r="11" spans="1:254" ht="37.25" customHeight="1">
      <c r="A11" s="44" t="s">
        <v>765</v>
      </c>
      <c r="B11" s="4" t="s">
        <v>768</v>
      </c>
      <c r="C11" s="4" t="s">
        <v>769</v>
      </c>
      <c r="D11" s="8">
        <v>1</v>
      </c>
      <c r="E11" s="51">
        <v>165</v>
      </c>
      <c r="F11" s="17"/>
      <c r="G11" s="18"/>
      <c r="H11" s="19"/>
      <c r="I11" s="20"/>
      <c r="J11" s="38"/>
      <c r="K11" s="52"/>
      <c r="L11" s="53"/>
      <c r="M11" s="21"/>
      <c r="N11" s="54"/>
      <c r="O11" s="55"/>
      <c r="P11" s="170" t="s">
        <v>806</v>
      </c>
      <c r="Q11" s="22">
        <f t="shared" si="0"/>
        <v>0</v>
      </c>
      <c r="R11" s="22">
        <f t="shared" si="1"/>
        <v>0</v>
      </c>
      <c r="S11" s="9" t="str">
        <f t="shared" si="2"/>
        <v>-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1"/>
    </row>
    <row r="12" spans="1:254" ht="37.25" customHeight="1">
      <c r="A12" s="44" t="s">
        <v>770</v>
      </c>
      <c r="B12" s="4" t="s">
        <v>771</v>
      </c>
      <c r="C12" s="4" t="s">
        <v>772</v>
      </c>
      <c r="D12" s="8">
        <v>1</v>
      </c>
      <c r="E12" s="51">
        <v>136</v>
      </c>
      <c r="F12" s="17"/>
      <c r="G12" s="18"/>
      <c r="H12" s="19"/>
      <c r="I12" s="20"/>
      <c r="J12" s="38"/>
      <c r="K12" s="52"/>
      <c r="L12" s="53"/>
      <c r="M12" s="21"/>
      <c r="N12" s="54"/>
      <c r="O12" s="55"/>
      <c r="P12" s="170" t="s">
        <v>806</v>
      </c>
      <c r="Q12" s="22">
        <f t="shared" si="0"/>
        <v>0</v>
      </c>
      <c r="R12" s="22">
        <f t="shared" si="1"/>
        <v>0</v>
      </c>
      <c r="S12" s="9" t="str">
        <f t="shared" si="2"/>
        <v>-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1"/>
    </row>
    <row r="13" spans="1:254" ht="37.25" customHeight="1">
      <c r="A13" s="44" t="s">
        <v>770</v>
      </c>
      <c r="B13" s="4" t="s">
        <v>773</v>
      </c>
      <c r="C13" s="4" t="s">
        <v>774</v>
      </c>
      <c r="D13" s="8">
        <v>1</v>
      </c>
      <c r="E13" s="51">
        <v>136</v>
      </c>
      <c r="F13" s="17"/>
      <c r="G13" s="18"/>
      <c r="H13" s="19"/>
      <c r="I13" s="20"/>
      <c r="J13" s="38"/>
      <c r="K13" s="52"/>
      <c r="L13" s="53"/>
      <c r="M13" s="21"/>
      <c r="N13" s="54"/>
      <c r="O13" s="55"/>
      <c r="P13" s="170" t="s">
        <v>806</v>
      </c>
      <c r="Q13" s="22">
        <f t="shared" si="0"/>
        <v>0</v>
      </c>
      <c r="R13" s="22">
        <f t="shared" si="1"/>
        <v>0</v>
      </c>
      <c r="S13" s="9" t="str">
        <f t="shared" si="2"/>
        <v>-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1"/>
    </row>
    <row r="14" spans="1:254" ht="37.25" customHeight="1">
      <c r="A14" s="44" t="s">
        <v>775</v>
      </c>
      <c r="B14" s="4" t="s">
        <v>776</v>
      </c>
      <c r="C14" s="4" t="s">
        <v>777</v>
      </c>
      <c r="D14" s="8">
        <v>1</v>
      </c>
      <c r="E14" s="51">
        <v>136</v>
      </c>
      <c r="F14" s="17"/>
      <c r="G14" s="18"/>
      <c r="H14" s="19"/>
      <c r="I14" s="20"/>
      <c r="J14" s="38"/>
      <c r="K14" s="52"/>
      <c r="L14" s="53"/>
      <c r="M14" s="21"/>
      <c r="N14" s="54"/>
      <c r="O14" s="55"/>
      <c r="P14" s="170" t="s">
        <v>806</v>
      </c>
      <c r="Q14" s="22">
        <f t="shared" si="0"/>
        <v>0</v>
      </c>
      <c r="R14" s="22">
        <f t="shared" si="1"/>
        <v>0</v>
      </c>
      <c r="S14" s="9" t="str">
        <f t="shared" si="2"/>
        <v>-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1"/>
    </row>
    <row r="15" spans="1:254" ht="37.25" customHeight="1">
      <c r="A15" s="44" t="s">
        <v>775</v>
      </c>
      <c r="B15" s="4" t="s">
        <v>778</v>
      </c>
      <c r="C15" s="4" t="s">
        <v>779</v>
      </c>
      <c r="D15" s="8">
        <v>1</v>
      </c>
      <c r="E15" s="51">
        <v>154</v>
      </c>
      <c r="F15" s="17"/>
      <c r="G15" s="18"/>
      <c r="H15" s="19"/>
      <c r="I15" s="20"/>
      <c r="J15" s="38"/>
      <c r="K15" s="52"/>
      <c r="L15" s="53"/>
      <c r="M15" s="21"/>
      <c r="N15" s="54"/>
      <c r="O15" s="55"/>
      <c r="P15" s="170" t="s">
        <v>806</v>
      </c>
      <c r="Q15" s="22">
        <f t="shared" si="0"/>
        <v>0</v>
      </c>
      <c r="R15" s="22">
        <f t="shared" si="1"/>
        <v>0</v>
      </c>
      <c r="S15" s="9" t="str">
        <f t="shared" si="2"/>
        <v>-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1"/>
    </row>
    <row r="16" spans="1:254" ht="37.25" customHeight="1">
      <c r="A16" s="44" t="s">
        <v>775</v>
      </c>
      <c r="B16" s="4" t="s">
        <v>780</v>
      </c>
      <c r="C16" s="4" t="s">
        <v>781</v>
      </c>
      <c r="D16" s="8">
        <v>1</v>
      </c>
      <c r="E16" s="51">
        <v>170</v>
      </c>
      <c r="F16" s="17"/>
      <c r="G16" s="18"/>
      <c r="H16" s="19"/>
      <c r="I16" s="20"/>
      <c r="J16" s="38"/>
      <c r="K16" s="52"/>
      <c r="L16" s="53"/>
      <c r="M16" s="21"/>
      <c r="N16" s="54"/>
      <c r="O16" s="55"/>
      <c r="P16" s="170" t="s">
        <v>806</v>
      </c>
      <c r="Q16" s="22">
        <f t="shared" si="0"/>
        <v>0</v>
      </c>
      <c r="R16" s="22">
        <f t="shared" si="1"/>
        <v>0</v>
      </c>
      <c r="S16" s="9" t="str">
        <f t="shared" si="2"/>
        <v>-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1"/>
    </row>
    <row r="17" spans="1:254" ht="37.25" customHeight="1">
      <c r="A17" s="44" t="s">
        <v>775</v>
      </c>
      <c r="B17" s="4" t="s">
        <v>782</v>
      </c>
      <c r="C17" s="4" t="s">
        <v>783</v>
      </c>
      <c r="D17" s="8">
        <v>1</v>
      </c>
      <c r="E17" s="51">
        <v>154</v>
      </c>
      <c r="F17" s="17"/>
      <c r="G17" s="18"/>
      <c r="H17" s="19"/>
      <c r="I17" s="20"/>
      <c r="J17" s="38"/>
      <c r="K17" s="52"/>
      <c r="L17" s="53"/>
      <c r="M17" s="21"/>
      <c r="N17" s="54"/>
      <c r="O17" s="55"/>
      <c r="P17" s="170" t="s">
        <v>806</v>
      </c>
      <c r="Q17" s="22">
        <f t="shared" si="0"/>
        <v>0</v>
      </c>
      <c r="R17" s="22">
        <f t="shared" si="1"/>
        <v>0</v>
      </c>
      <c r="S17" s="9" t="str">
        <f t="shared" si="2"/>
        <v>-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1"/>
    </row>
    <row r="18" spans="1:254" ht="37.25" customHeight="1">
      <c r="A18" s="44" t="s">
        <v>775</v>
      </c>
      <c r="B18" s="4" t="s">
        <v>784</v>
      </c>
      <c r="C18" s="4" t="s">
        <v>785</v>
      </c>
      <c r="D18" s="8">
        <v>1</v>
      </c>
      <c r="E18" s="51">
        <v>170</v>
      </c>
      <c r="F18" s="17"/>
      <c r="G18" s="18"/>
      <c r="H18" s="19"/>
      <c r="I18" s="20"/>
      <c r="J18" s="38"/>
      <c r="K18" s="52"/>
      <c r="L18" s="53"/>
      <c r="M18" s="21"/>
      <c r="N18" s="54"/>
      <c r="O18" s="55"/>
      <c r="P18" s="170" t="s">
        <v>806</v>
      </c>
      <c r="Q18" s="22">
        <f t="shared" si="0"/>
        <v>0</v>
      </c>
      <c r="R18" s="22">
        <f t="shared" si="1"/>
        <v>0</v>
      </c>
      <c r="S18" s="9" t="str">
        <f t="shared" si="2"/>
        <v>-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1"/>
    </row>
    <row r="19" spans="1:254" ht="37.25" customHeight="1">
      <c r="A19" s="44" t="s">
        <v>786</v>
      </c>
      <c r="B19" s="4" t="s">
        <v>787</v>
      </c>
      <c r="C19" s="4" t="s">
        <v>788</v>
      </c>
      <c r="D19" s="8">
        <v>1</v>
      </c>
      <c r="E19" s="51">
        <v>154</v>
      </c>
      <c r="F19" s="17"/>
      <c r="G19" s="18"/>
      <c r="H19" s="19"/>
      <c r="I19" s="20"/>
      <c r="J19" s="38"/>
      <c r="K19" s="52"/>
      <c r="L19" s="53"/>
      <c r="M19" s="21"/>
      <c r="N19" s="54"/>
      <c r="O19" s="55"/>
      <c r="P19" s="170" t="s">
        <v>806</v>
      </c>
      <c r="Q19" s="22">
        <f t="shared" si="0"/>
        <v>0</v>
      </c>
      <c r="R19" s="22">
        <f t="shared" si="1"/>
        <v>0</v>
      </c>
      <c r="S19" s="9" t="str">
        <f t="shared" si="2"/>
        <v>-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1"/>
    </row>
    <row r="20" spans="1:254" ht="37.25" customHeight="1">
      <c r="A20" s="44" t="s">
        <v>786</v>
      </c>
      <c r="B20" s="4" t="s">
        <v>789</v>
      </c>
      <c r="C20" s="4" t="s">
        <v>790</v>
      </c>
      <c r="D20" s="8">
        <v>1</v>
      </c>
      <c r="E20" s="51">
        <v>154</v>
      </c>
      <c r="F20" s="17"/>
      <c r="G20" s="18"/>
      <c r="H20" s="19"/>
      <c r="I20" s="20"/>
      <c r="J20" s="38"/>
      <c r="K20" s="52"/>
      <c r="L20" s="53"/>
      <c r="M20" s="21"/>
      <c r="N20" s="54"/>
      <c r="O20" s="55"/>
      <c r="P20" s="170" t="s">
        <v>806</v>
      </c>
      <c r="Q20" s="22">
        <f t="shared" si="0"/>
        <v>0</v>
      </c>
      <c r="R20" s="22">
        <f t="shared" si="1"/>
        <v>0</v>
      </c>
      <c r="S20" s="9" t="str">
        <f t="shared" si="2"/>
        <v>-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1"/>
    </row>
    <row r="21" spans="1:254" ht="37.25" customHeight="1">
      <c r="A21" s="44" t="s">
        <v>786</v>
      </c>
      <c r="B21" s="4" t="s">
        <v>791</v>
      </c>
      <c r="C21" s="4" t="s">
        <v>792</v>
      </c>
      <c r="D21" s="8">
        <v>1</v>
      </c>
      <c r="E21" s="51">
        <v>154</v>
      </c>
      <c r="F21" s="17"/>
      <c r="G21" s="18"/>
      <c r="H21" s="19"/>
      <c r="I21" s="20"/>
      <c r="J21" s="38"/>
      <c r="K21" s="52"/>
      <c r="L21" s="53"/>
      <c r="M21" s="21"/>
      <c r="N21" s="54"/>
      <c r="O21" s="55"/>
      <c r="P21" s="170" t="s">
        <v>806</v>
      </c>
      <c r="Q21" s="22">
        <f t="shared" si="0"/>
        <v>0</v>
      </c>
      <c r="R21" s="22">
        <f t="shared" si="1"/>
        <v>0</v>
      </c>
      <c r="S21" s="9" t="str">
        <f t="shared" si="2"/>
        <v>-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1"/>
    </row>
    <row r="22" spans="1:254" ht="37.25" customHeight="1">
      <c r="A22" s="44" t="s">
        <v>786</v>
      </c>
      <c r="B22" s="4" t="s">
        <v>793</v>
      </c>
      <c r="C22" s="4" t="s">
        <v>794</v>
      </c>
      <c r="D22" s="8">
        <v>1</v>
      </c>
      <c r="E22" s="51">
        <v>182</v>
      </c>
      <c r="F22" s="17"/>
      <c r="G22" s="18"/>
      <c r="H22" s="19"/>
      <c r="I22" s="20"/>
      <c r="J22" s="38"/>
      <c r="K22" s="52"/>
      <c r="L22" s="53"/>
      <c r="M22" s="21"/>
      <c r="N22" s="54"/>
      <c r="O22" s="55"/>
      <c r="P22" s="170" t="s">
        <v>806</v>
      </c>
      <c r="Q22" s="22">
        <f t="shared" si="0"/>
        <v>0</v>
      </c>
      <c r="R22" s="22">
        <f t="shared" si="1"/>
        <v>0</v>
      </c>
      <c r="S22" s="9" t="str">
        <f t="shared" si="2"/>
        <v>-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1"/>
    </row>
    <row r="23" spans="1:254" ht="37.25" customHeight="1">
      <c r="A23" s="44" t="s">
        <v>786</v>
      </c>
      <c r="B23" s="4" t="s">
        <v>795</v>
      </c>
      <c r="C23" s="4" t="s">
        <v>796</v>
      </c>
      <c r="D23" s="8">
        <v>1</v>
      </c>
      <c r="E23" s="51">
        <v>182</v>
      </c>
      <c r="F23" s="17"/>
      <c r="G23" s="18"/>
      <c r="H23" s="19"/>
      <c r="I23" s="20"/>
      <c r="J23" s="38"/>
      <c r="K23" s="52"/>
      <c r="L23" s="53"/>
      <c r="M23" s="21"/>
      <c r="N23" s="54"/>
      <c r="O23" s="55"/>
      <c r="P23" s="170" t="s">
        <v>806</v>
      </c>
      <c r="Q23" s="22">
        <f t="shared" si="0"/>
        <v>0</v>
      </c>
      <c r="R23" s="22">
        <f t="shared" si="1"/>
        <v>0</v>
      </c>
      <c r="S23" s="9" t="str">
        <f t="shared" si="2"/>
        <v>-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1"/>
    </row>
    <row r="24" spans="1:254" ht="37.25" customHeight="1">
      <c r="A24" s="44" t="s">
        <v>797</v>
      </c>
      <c r="B24" s="4" t="s">
        <v>798</v>
      </c>
      <c r="C24" s="4" t="s">
        <v>799</v>
      </c>
      <c r="D24" s="8">
        <v>1</v>
      </c>
      <c r="E24" s="51">
        <v>165</v>
      </c>
      <c r="F24" s="17"/>
      <c r="G24" s="18"/>
      <c r="H24" s="19"/>
      <c r="I24" s="20"/>
      <c r="J24" s="38"/>
      <c r="K24" s="52"/>
      <c r="L24" s="53"/>
      <c r="M24" s="21"/>
      <c r="N24" s="54"/>
      <c r="O24" s="55"/>
      <c r="P24" s="170" t="s">
        <v>806</v>
      </c>
      <c r="Q24" s="22">
        <f t="shared" si="0"/>
        <v>0</v>
      </c>
      <c r="R24" s="22">
        <f t="shared" si="1"/>
        <v>0</v>
      </c>
      <c r="S24" s="9" t="str">
        <f t="shared" si="2"/>
        <v>-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1"/>
    </row>
    <row r="25" spans="1:254" ht="37.25" customHeight="1">
      <c r="A25" s="44" t="s">
        <v>800</v>
      </c>
      <c r="B25" s="4" t="s">
        <v>801</v>
      </c>
      <c r="C25" s="4" t="s">
        <v>802</v>
      </c>
      <c r="D25" s="8">
        <v>1</v>
      </c>
      <c r="E25" s="51">
        <v>182</v>
      </c>
      <c r="F25" s="17"/>
      <c r="G25" s="18"/>
      <c r="H25" s="19"/>
      <c r="I25" s="20"/>
      <c r="J25" s="38"/>
      <c r="K25" s="52"/>
      <c r="L25" s="53"/>
      <c r="M25" s="21"/>
      <c r="N25" s="54"/>
      <c r="O25" s="55"/>
      <c r="P25" s="170" t="s">
        <v>806</v>
      </c>
      <c r="Q25" s="22">
        <f t="shared" si="0"/>
        <v>0</v>
      </c>
      <c r="R25" s="22">
        <f t="shared" si="1"/>
        <v>0</v>
      </c>
      <c r="S25" s="9" t="str">
        <f t="shared" si="2"/>
        <v>-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1"/>
    </row>
    <row r="26" spans="1:254" ht="37.25" customHeight="1">
      <c r="A26" s="44" t="s">
        <v>803</v>
      </c>
      <c r="B26" s="4" t="s">
        <v>804</v>
      </c>
      <c r="C26" s="4" t="s">
        <v>805</v>
      </c>
      <c r="D26" s="8">
        <v>1</v>
      </c>
      <c r="E26" s="51">
        <v>173</v>
      </c>
      <c r="F26" s="17"/>
      <c r="G26" s="18"/>
      <c r="H26" s="19"/>
      <c r="I26" s="20"/>
      <c r="J26" s="56" t="s">
        <v>806</v>
      </c>
      <c r="K26" s="57" t="s">
        <v>806</v>
      </c>
      <c r="L26" s="58" t="s">
        <v>806</v>
      </c>
      <c r="M26" s="59" t="s">
        <v>806</v>
      </c>
      <c r="N26" s="60" t="s">
        <v>806</v>
      </c>
      <c r="O26" s="61" t="s">
        <v>806</v>
      </c>
      <c r="P26" s="170" t="s">
        <v>806</v>
      </c>
      <c r="Q26" s="22">
        <f>F26+G26+H26+I26</f>
        <v>0</v>
      </c>
      <c r="R26" s="22">
        <f t="shared" si="1"/>
        <v>0</v>
      </c>
      <c r="S26" s="9" t="str">
        <f t="shared" si="2"/>
        <v>-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1"/>
    </row>
    <row r="27" spans="1:254" ht="37.25" customHeight="1">
      <c r="A27" s="44" t="s">
        <v>803</v>
      </c>
      <c r="B27" s="4" t="s">
        <v>807</v>
      </c>
      <c r="C27" s="4" t="s">
        <v>808</v>
      </c>
      <c r="D27" s="8">
        <v>1</v>
      </c>
      <c r="E27" s="51">
        <v>173</v>
      </c>
      <c r="F27" s="17"/>
      <c r="G27" s="18"/>
      <c r="H27" s="19"/>
      <c r="I27" s="20"/>
      <c r="J27" s="56" t="s">
        <v>806</v>
      </c>
      <c r="K27" s="57" t="s">
        <v>806</v>
      </c>
      <c r="L27" s="58" t="s">
        <v>806</v>
      </c>
      <c r="M27" s="59" t="s">
        <v>806</v>
      </c>
      <c r="N27" s="60" t="s">
        <v>806</v>
      </c>
      <c r="O27" s="61" t="s">
        <v>806</v>
      </c>
      <c r="P27" s="170" t="s">
        <v>806</v>
      </c>
      <c r="Q27" s="22">
        <f>F27+G27+H27+I27</f>
        <v>0</v>
      </c>
      <c r="R27" s="22">
        <f t="shared" si="1"/>
        <v>0</v>
      </c>
      <c r="S27" s="9" t="str">
        <f t="shared" si="2"/>
        <v>-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1"/>
    </row>
    <row r="28" spans="1:254" ht="37.25" customHeight="1">
      <c r="A28" s="44" t="s">
        <v>803</v>
      </c>
      <c r="B28" s="4" t="s">
        <v>809</v>
      </c>
      <c r="C28" s="4" t="s">
        <v>810</v>
      </c>
      <c r="D28" s="8">
        <v>1</v>
      </c>
      <c r="E28" s="51">
        <v>173</v>
      </c>
      <c r="F28" s="17"/>
      <c r="G28" s="18"/>
      <c r="H28" s="19"/>
      <c r="I28" s="20"/>
      <c r="J28" s="56" t="s">
        <v>806</v>
      </c>
      <c r="K28" s="57" t="s">
        <v>806</v>
      </c>
      <c r="L28" s="58" t="s">
        <v>806</v>
      </c>
      <c r="M28" s="59" t="s">
        <v>806</v>
      </c>
      <c r="N28" s="60" t="s">
        <v>806</v>
      </c>
      <c r="O28" s="61" t="s">
        <v>806</v>
      </c>
      <c r="P28" s="170" t="s">
        <v>806</v>
      </c>
      <c r="Q28" s="22">
        <f>F28+G28+H28+I28</f>
        <v>0</v>
      </c>
      <c r="R28" s="22">
        <f t="shared" si="1"/>
        <v>0</v>
      </c>
      <c r="S28" s="9" t="str">
        <f t="shared" si="2"/>
        <v>-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1"/>
    </row>
    <row r="29" spans="1:254" ht="37.25" customHeight="1">
      <c r="A29" s="44" t="s">
        <v>803</v>
      </c>
      <c r="B29" s="4" t="s">
        <v>811</v>
      </c>
      <c r="C29" s="4" t="s">
        <v>812</v>
      </c>
      <c r="D29" s="8">
        <v>1</v>
      </c>
      <c r="E29" s="51">
        <v>173</v>
      </c>
      <c r="F29" s="17"/>
      <c r="G29" s="18"/>
      <c r="H29" s="19"/>
      <c r="I29" s="20"/>
      <c r="J29" s="56" t="s">
        <v>806</v>
      </c>
      <c r="K29" s="57" t="s">
        <v>806</v>
      </c>
      <c r="L29" s="58" t="s">
        <v>806</v>
      </c>
      <c r="M29" s="59" t="s">
        <v>806</v>
      </c>
      <c r="N29" s="60" t="s">
        <v>806</v>
      </c>
      <c r="O29" s="61" t="s">
        <v>806</v>
      </c>
      <c r="P29" s="170" t="s">
        <v>806</v>
      </c>
      <c r="Q29" s="22">
        <f>F29+G29+H29+I29</f>
        <v>0</v>
      </c>
      <c r="R29" s="22">
        <f t="shared" si="1"/>
        <v>0</v>
      </c>
      <c r="S29" s="9" t="str">
        <f t="shared" si="2"/>
        <v>-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1"/>
    </row>
    <row r="30" spans="1:254" ht="37.25" customHeight="1">
      <c r="A30" s="44" t="s">
        <v>803</v>
      </c>
      <c r="B30" s="4" t="s">
        <v>813</v>
      </c>
      <c r="C30" s="4" t="s">
        <v>814</v>
      </c>
      <c r="D30" s="8">
        <v>1</v>
      </c>
      <c r="E30" s="51">
        <v>173</v>
      </c>
      <c r="F30" s="17"/>
      <c r="G30" s="18"/>
      <c r="H30" s="19"/>
      <c r="I30" s="20"/>
      <c r="J30" s="56" t="s">
        <v>806</v>
      </c>
      <c r="K30" s="57" t="s">
        <v>806</v>
      </c>
      <c r="L30" s="58" t="s">
        <v>806</v>
      </c>
      <c r="M30" s="59" t="s">
        <v>806</v>
      </c>
      <c r="N30" s="60" t="s">
        <v>806</v>
      </c>
      <c r="O30" s="61" t="s">
        <v>806</v>
      </c>
      <c r="P30" s="170" t="s">
        <v>806</v>
      </c>
      <c r="Q30" s="22">
        <f>F30+G30+H30+I30</f>
        <v>0</v>
      </c>
      <c r="R30" s="22">
        <f t="shared" si="1"/>
        <v>0</v>
      </c>
      <c r="S30" s="9" t="str">
        <f t="shared" si="2"/>
        <v>-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1"/>
    </row>
    <row r="31" spans="1:254" ht="37.25" customHeight="1">
      <c r="A31" s="44" t="s">
        <v>803</v>
      </c>
      <c r="B31" s="4" t="s">
        <v>815</v>
      </c>
      <c r="C31" s="4" t="s">
        <v>816</v>
      </c>
      <c r="D31" s="8">
        <v>1</v>
      </c>
      <c r="E31" s="51">
        <v>195</v>
      </c>
      <c r="F31" s="17"/>
      <c r="G31" s="18"/>
      <c r="H31" s="19"/>
      <c r="I31" s="20"/>
      <c r="J31" s="38"/>
      <c r="K31" s="52"/>
      <c r="L31" s="53"/>
      <c r="M31" s="21"/>
      <c r="N31" s="54"/>
      <c r="O31" s="55"/>
      <c r="P31" s="170" t="s">
        <v>806</v>
      </c>
      <c r="Q31" s="22">
        <f>F31+G31+H31+I31+J31+K31+L31+M31+N31+O31</f>
        <v>0</v>
      </c>
      <c r="R31" s="22">
        <f t="shared" si="1"/>
        <v>0</v>
      </c>
      <c r="S31" s="9" t="str">
        <f t="shared" si="2"/>
        <v>-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1"/>
    </row>
    <row r="32" spans="1:254" ht="37.25" customHeight="1">
      <c r="A32" s="44" t="s">
        <v>817</v>
      </c>
      <c r="B32" s="4" t="s">
        <v>818</v>
      </c>
      <c r="C32" s="4" t="s">
        <v>819</v>
      </c>
      <c r="D32" s="8">
        <v>1</v>
      </c>
      <c r="E32" s="51">
        <v>199</v>
      </c>
      <c r="F32" s="17"/>
      <c r="G32" s="18"/>
      <c r="H32" s="19"/>
      <c r="I32" s="20"/>
      <c r="J32" s="38"/>
      <c r="K32" s="52"/>
      <c r="L32" s="53"/>
      <c r="M32" s="21"/>
      <c r="N32" s="54"/>
      <c r="O32" s="55"/>
      <c r="P32" s="170" t="s">
        <v>806</v>
      </c>
      <c r="Q32" s="22">
        <f>F32+G32+H32+I32+J32+K32+L32+M32+N32+O32</f>
        <v>0</v>
      </c>
      <c r="R32" s="22">
        <f t="shared" si="1"/>
        <v>0</v>
      </c>
      <c r="S32" s="9" t="str">
        <f t="shared" si="2"/>
        <v>-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1"/>
    </row>
    <row r="33" spans="1:254" ht="37.25" customHeight="1">
      <c r="A33" s="44" t="s">
        <v>817</v>
      </c>
      <c r="B33" s="4" t="s">
        <v>820</v>
      </c>
      <c r="C33" s="4" t="s">
        <v>821</v>
      </c>
      <c r="D33" s="8">
        <v>1</v>
      </c>
      <c r="E33" s="51">
        <v>199</v>
      </c>
      <c r="F33" s="17"/>
      <c r="G33" s="18"/>
      <c r="H33" s="19"/>
      <c r="I33" s="20"/>
      <c r="J33" s="38"/>
      <c r="K33" s="52"/>
      <c r="L33" s="53"/>
      <c r="M33" s="21"/>
      <c r="N33" s="54"/>
      <c r="O33" s="55"/>
      <c r="P33" s="170" t="s">
        <v>806</v>
      </c>
      <c r="Q33" s="22">
        <f>F33+G33+H33+I33+J33+K33+L33+M33+N33+O33</f>
        <v>0</v>
      </c>
      <c r="R33" s="22">
        <f t="shared" si="1"/>
        <v>0</v>
      </c>
      <c r="S33" s="9" t="str">
        <f t="shared" si="2"/>
        <v>-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1"/>
    </row>
    <row r="34" spans="1:254" ht="37.25" customHeight="1">
      <c r="A34" s="44" t="s">
        <v>817</v>
      </c>
      <c r="B34" s="4" t="s">
        <v>822</v>
      </c>
      <c r="C34" s="4" t="s">
        <v>823</v>
      </c>
      <c r="D34" s="8">
        <v>1</v>
      </c>
      <c r="E34" s="51">
        <v>199</v>
      </c>
      <c r="F34" s="17"/>
      <c r="G34" s="18"/>
      <c r="H34" s="19"/>
      <c r="I34" s="20"/>
      <c r="J34" s="38"/>
      <c r="K34" s="52"/>
      <c r="L34" s="53"/>
      <c r="M34" s="21"/>
      <c r="N34" s="54"/>
      <c r="O34" s="55"/>
      <c r="P34" s="170" t="s">
        <v>806</v>
      </c>
      <c r="Q34" s="22">
        <f>F34+G34+H34+I34+J34+K34+L34+M34+N34+O34</f>
        <v>0</v>
      </c>
      <c r="R34" s="22">
        <f t="shared" si="1"/>
        <v>0</v>
      </c>
      <c r="S34" s="9" t="str">
        <f t="shared" si="2"/>
        <v>-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1"/>
    </row>
    <row r="35" spans="1:254" ht="37.25" customHeight="1">
      <c r="A35" s="44" t="s">
        <v>817</v>
      </c>
      <c r="B35" s="4" t="s">
        <v>824</v>
      </c>
      <c r="C35" s="4" t="s">
        <v>825</v>
      </c>
      <c r="D35" s="8">
        <v>1</v>
      </c>
      <c r="E35" s="51">
        <v>171</v>
      </c>
      <c r="F35" s="17"/>
      <c r="G35" s="18"/>
      <c r="H35" s="19"/>
      <c r="I35" s="20"/>
      <c r="J35" s="56" t="s">
        <v>806</v>
      </c>
      <c r="K35" s="57" t="s">
        <v>806</v>
      </c>
      <c r="L35" s="58" t="s">
        <v>806</v>
      </c>
      <c r="M35" s="59" t="s">
        <v>806</v>
      </c>
      <c r="N35" s="60" t="s">
        <v>806</v>
      </c>
      <c r="O35" s="61" t="s">
        <v>806</v>
      </c>
      <c r="P35" s="170" t="s">
        <v>806</v>
      </c>
      <c r="Q35" s="22">
        <f>F35+G35+H35+I35</f>
        <v>0</v>
      </c>
      <c r="R35" s="22">
        <f t="shared" si="1"/>
        <v>0</v>
      </c>
      <c r="S35" s="9" t="str">
        <f t="shared" si="2"/>
        <v>-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1"/>
    </row>
    <row r="36" spans="1:254" ht="37.25" customHeight="1">
      <c r="A36" s="44" t="s">
        <v>817</v>
      </c>
      <c r="B36" s="4" t="s">
        <v>826</v>
      </c>
      <c r="C36" s="4" t="s">
        <v>827</v>
      </c>
      <c r="D36" s="8">
        <v>1</v>
      </c>
      <c r="E36" s="51">
        <v>218</v>
      </c>
      <c r="F36" s="17"/>
      <c r="G36" s="18"/>
      <c r="H36" s="19"/>
      <c r="I36" s="20"/>
      <c r="J36" s="38"/>
      <c r="K36" s="52"/>
      <c r="L36" s="53"/>
      <c r="M36" s="21"/>
      <c r="N36" s="54"/>
      <c r="O36" s="55"/>
      <c r="P36" s="170" t="s">
        <v>806</v>
      </c>
      <c r="Q36" s="22">
        <f>F36+G36+H36+I36+J36+K36+L36+M36+N36+O36</f>
        <v>0</v>
      </c>
      <c r="R36" s="22">
        <f t="shared" si="1"/>
        <v>0</v>
      </c>
      <c r="S36" s="9" t="str">
        <f t="shared" si="2"/>
        <v>-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1"/>
    </row>
    <row r="37" spans="1:254" ht="37.25" customHeight="1">
      <c r="A37" s="44" t="s">
        <v>817</v>
      </c>
      <c r="B37" s="4" t="s">
        <v>828</v>
      </c>
      <c r="C37" s="4" t="s">
        <v>829</v>
      </c>
      <c r="D37" s="8">
        <v>1</v>
      </c>
      <c r="E37" s="51">
        <v>241</v>
      </c>
      <c r="F37" s="17"/>
      <c r="G37" s="18"/>
      <c r="H37" s="19"/>
      <c r="I37" s="20"/>
      <c r="J37" s="38"/>
      <c r="K37" s="52"/>
      <c r="L37" s="53"/>
      <c r="M37" s="21"/>
      <c r="N37" s="54"/>
      <c r="O37" s="55"/>
      <c r="P37" s="170" t="s">
        <v>806</v>
      </c>
      <c r="Q37" s="22">
        <f>F37+G37+H37+I37+J37+K37+L37+M37+N37+O37</f>
        <v>0</v>
      </c>
      <c r="R37" s="22">
        <f t="shared" si="1"/>
        <v>0</v>
      </c>
      <c r="S37" s="9" t="str">
        <f t="shared" si="2"/>
        <v>-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1"/>
    </row>
    <row r="38" spans="1:254" ht="37.25" customHeight="1">
      <c r="A38" s="44" t="s">
        <v>830</v>
      </c>
      <c r="B38" s="4" t="s">
        <v>831</v>
      </c>
      <c r="C38" s="4" t="s">
        <v>832</v>
      </c>
      <c r="D38" s="8">
        <v>1</v>
      </c>
      <c r="E38" s="51">
        <v>265</v>
      </c>
      <c r="F38" s="17"/>
      <c r="G38" s="18"/>
      <c r="H38" s="19"/>
      <c r="I38" s="20"/>
      <c r="J38" s="56" t="s">
        <v>806</v>
      </c>
      <c r="K38" s="57" t="s">
        <v>806</v>
      </c>
      <c r="L38" s="58" t="s">
        <v>806</v>
      </c>
      <c r="M38" s="59" t="s">
        <v>806</v>
      </c>
      <c r="N38" s="60" t="s">
        <v>806</v>
      </c>
      <c r="O38" s="61" t="s">
        <v>806</v>
      </c>
      <c r="P38" s="170" t="s">
        <v>806</v>
      </c>
      <c r="Q38" s="22">
        <f>F38+G38+H38+I38</f>
        <v>0</v>
      </c>
      <c r="R38" s="22">
        <f t="shared" ref="R38:R69" si="3">Q38*D38</f>
        <v>0</v>
      </c>
      <c r="S38" s="9" t="str">
        <f t="shared" ref="S38:S69" si="4">IF(Q38&gt;0,Q38*E38,"-")</f>
        <v>-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1"/>
    </row>
    <row r="39" spans="1:254" s="341" customFormat="1" ht="37.25" customHeight="1">
      <c r="A39" s="44" t="s">
        <v>830</v>
      </c>
      <c r="B39" s="334" t="s">
        <v>1444</v>
      </c>
      <c r="C39" s="334" t="s">
        <v>1448</v>
      </c>
      <c r="D39" s="8">
        <v>1</v>
      </c>
      <c r="E39" s="51">
        <v>323</v>
      </c>
      <c r="F39" s="17"/>
      <c r="G39" s="18"/>
      <c r="H39" s="19"/>
      <c r="I39" s="20"/>
      <c r="J39" s="56" t="s">
        <v>806</v>
      </c>
      <c r="K39" s="57" t="s">
        <v>806</v>
      </c>
      <c r="L39" s="58" t="s">
        <v>806</v>
      </c>
      <c r="M39" s="59" t="s">
        <v>806</v>
      </c>
      <c r="N39" s="60" t="s">
        <v>806</v>
      </c>
      <c r="O39" s="61" t="s">
        <v>806</v>
      </c>
      <c r="P39" s="170" t="s">
        <v>806</v>
      </c>
      <c r="Q39" s="22">
        <f>F39+G39+H39+I39</f>
        <v>0</v>
      </c>
      <c r="R39" s="22">
        <f t="shared" si="3"/>
        <v>0</v>
      </c>
      <c r="S39" s="9" t="str">
        <f t="shared" si="4"/>
        <v>-</v>
      </c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339"/>
      <c r="BD39" s="339"/>
      <c r="BE39" s="339"/>
      <c r="BF39" s="339"/>
      <c r="BG39" s="339"/>
      <c r="BH39" s="339"/>
      <c r="BI39" s="339"/>
      <c r="BJ39" s="339"/>
      <c r="BK39" s="339"/>
      <c r="BL39" s="339"/>
      <c r="BM39" s="339"/>
      <c r="BN39" s="339"/>
      <c r="BO39" s="339"/>
      <c r="BP39" s="339"/>
      <c r="BQ39" s="339"/>
      <c r="BR39" s="339"/>
      <c r="BS39" s="339"/>
      <c r="BT39" s="339"/>
      <c r="BU39" s="339"/>
      <c r="BV39" s="339"/>
      <c r="BW39" s="339"/>
      <c r="BX39" s="339"/>
      <c r="BY39" s="339"/>
      <c r="BZ39" s="339"/>
      <c r="CA39" s="339"/>
      <c r="CB39" s="339"/>
      <c r="CC39" s="339"/>
      <c r="CD39" s="339"/>
      <c r="CE39" s="339"/>
      <c r="CF39" s="339"/>
      <c r="CG39" s="339"/>
      <c r="CH39" s="339"/>
      <c r="CI39" s="339"/>
      <c r="CJ39" s="339"/>
      <c r="CK39" s="339"/>
      <c r="CL39" s="339"/>
      <c r="CM39" s="339"/>
      <c r="CN39" s="339"/>
      <c r="CO39" s="339"/>
      <c r="CP39" s="339"/>
      <c r="CQ39" s="339"/>
      <c r="CR39" s="339"/>
      <c r="CS39" s="339"/>
      <c r="CT39" s="339"/>
      <c r="CU39" s="339"/>
      <c r="CV39" s="339"/>
      <c r="CW39" s="339"/>
      <c r="CX39" s="339"/>
      <c r="CY39" s="339"/>
      <c r="CZ39" s="339"/>
      <c r="DA39" s="339"/>
      <c r="DB39" s="339"/>
      <c r="DC39" s="339"/>
      <c r="DD39" s="339"/>
      <c r="DE39" s="339"/>
      <c r="DF39" s="339"/>
      <c r="DG39" s="339"/>
      <c r="DH39" s="339"/>
      <c r="DI39" s="339"/>
      <c r="DJ39" s="339"/>
      <c r="DK39" s="339"/>
      <c r="DL39" s="339"/>
      <c r="DM39" s="339"/>
      <c r="DN39" s="339"/>
      <c r="DO39" s="339"/>
      <c r="DP39" s="339"/>
      <c r="DQ39" s="339"/>
      <c r="DR39" s="339"/>
      <c r="DS39" s="339"/>
      <c r="DT39" s="339"/>
      <c r="DU39" s="339"/>
      <c r="DV39" s="339"/>
      <c r="DW39" s="339"/>
      <c r="DX39" s="339"/>
      <c r="DY39" s="339"/>
      <c r="DZ39" s="339"/>
      <c r="EA39" s="339"/>
      <c r="EB39" s="339"/>
      <c r="EC39" s="339"/>
      <c r="ED39" s="339"/>
      <c r="EE39" s="339"/>
      <c r="EF39" s="339"/>
      <c r="EG39" s="339"/>
      <c r="EH39" s="339"/>
      <c r="EI39" s="339"/>
      <c r="EJ39" s="339"/>
      <c r="EK39" s="339"/>
      <c r="EL39" s="339"/>
      <c r="EM39" s="339"/>
      <c r="EN39" s="339"/>
      <c r="EO39" s="339"/>
      <c r="EP39" s="339"/>
      <c r="EQ39" s="339"/>
      <c r="ER39" s="339"/>
      <c r="ES39" s="339"/>
      <c r="ET39" s="339"/>
      <c r="EU39" s="339"/>
      <c r="EV39" s="339"/>
      <c r="EW39" s="339"/>
      <c r="EX39" s="339"/>
      <c r="EY39" s="339"/>
      <c r="EZ39" s="339"/>
      <c r="FA39" s="339"/>
      <c r="FB39" s="339"/>
      <c r="FC39" s="339"/>
      <c r="FD39" s="339"/>
      <c r="FE39" s="339"/>
      <c r="FF39" s="339"/>
      <c r="FG39" s="339"/>
      <c r="FH39" s="339"/>
      <c r="FI39" s="339"/>
      <c r="FJ39" s="339"/>
      <c r="FK39" s="339"/>
      <c r="FL39" s="339"/>
      <c r="FM39" s="339"/>
      <c r="FN39" s="339"/>
      <c r="FO39" s="339"/>
      <c r="FP39" s="339"/>
      <c r="FQ39" s="339"/>
      <c r="FR39" s="339"/>
      <c r="FS39" s="339"/>
      <c r="FT39" s="339"/>
      <c r="FU39" s="339"/>
      <c r="FV39" s="339"/>
      <c r="FW39" s="339"/>
      <c r="FX39" s="339"/>
      <c r="FY39" s="339"/>
      <c r="FZ39" s="339"/>
      <c r="GA39" s="339"/>
      <c r="GB39" s="339"/>
      <c r="GC39" s="339"/>
      <c r="GD39" s="339"/>
      <c r="GE39" s="339"/>
      <c r="GF39" s="339"/>
      <c r="GG39" s="339"/>
      <c r="GH39" s="339"/>
      <c r="GI39" s="339"/>
      <c r="GJ39" s="339"/>
      <c r="GK39" s="339"/>
      <c r="GL39" s="339"/>
      <c r="GM39" s="339"/>
      <c r="GN39" s="339"/>
      <c r="GO39" s="339"/>
      <c r="GP39" s="339"/>
      <c r="GQ39" s="339"/>
      <c r="GR39" s="339"/>
      <c r="GS39" s="339"/>
      <c r="GT39" s="339"/>
      <c r="GU39" s="339"/>
      <c r="GV39" s="339"/>
      <c r="GW39" s="339"/>
      <c r="GX39" s="339"/>
      <c r="GY39" s="339"/>
      <c r="GZ39" s="339"/>
      <c r="HA39" s="339"/>
      <c r="HB39" s="339"/>
      <c r="HC39" s="339"/>
      <c r="HD39" s="339"/>
      <c r="HE39" s="339"/>
      <c r="HF39" s="339"/>
      <c r="HG39" s="339"/>
      <c r="HH39" s="339"/>
      <c r="HI39" s="339"/>
      <c r="HJ39" s="339"/>
      <c r="HK39" s="339"/>
      <c r="HL39" s="339"/>
      <c r="HM39" s="339"/>
      <c r="HN39" s="339"/>
      <c r="HO39" s="339"/>
      <c r="HP39" s="339"/>
      <c r="HQ39" s="339"/>
      <c r="HR39" s="339"/>
      <c r="HS39" s="339"/>
      <c r="HT39" s="339"/>
      <c r="HU39" s="339"/>
      <c r="HV39" s="339"/>
      <c r="HW39" s="339"/>
      <c r="HX39" s="339"/>
      <c r="HY39" s="339"/>
      <c r="HZ39" s="339"/>
      <c r="IA39" s="339"/>
      <c r="IB39" s="339"/>
      <c r="IC39" s="339"/>
      <c r="ID39" s="339"/>
      <c r="IE39" s="339"/>
      <c r="IF39" s="339"/>
      <c r="IG39" s="339"/>
      <c r="IH39" s="339"/>
      <c r="II39" s="339"/>
      <c r="IJ39" s="339"/>
      <c r="IK39" s="339"/>
      <c r="IL39" s="339"/>
      <c r="IM39" s="339"/>
      <c r="IN39" s="339"/>
      <c r="IO39" s="339"/>
      <c r="IP39" s="339"/>
      <c r="IQ39" s="339"/>
      <c r="IR39" s="339"/>
      <c r="IS39" s="339"/>
      <c r="IT39" s="340"/>
    </row>
    <row r="40" spans="1:254" ht="37.25" customHeight="1">
      <c r="A40" s="44" t="s">
        <v>830</v>
      </c>
      <c r="B40" s="4" t="s">
        <v>833</v>
      </c>
      <c r="C40" s="4" t="s">
        <v>834</v>
      </c>
      <c r="D40" s="8">
        <v>1</v>
      </c>
      <c r="E40" s="51">
        <v>265</v>
      </c>
      <c r="F40" s="17"/>
      <c r="G40" s="18"/>
      <c r="H40" s="19"/>
      <c r="I40" s="20"/>
      <c r="J40" s="38"/>
      <c r="K40" s="52"/>
      <c r="L40" s="53"/>
      <c r="M40" s="21"/>
      <c r="N40" s="54"/>
      <c r="O40" s="55"/>
      <c r="P40" s="170" t="s">
        <v>806</v>
      </c>
      <c r="Q40" s="22">
        <f t="shared" ref="Q40:Q69" si="5">F40+G40+H40+I40+J40+K40+L40+M40+N40+O40</f>
        <v>0</v>
      </c>
      <c r="R40" s="22">
        <f t="shared" si="3"/>
        <v>0</v>
      </c>
      <c r="S40" s="9" t="str">
        <f t="shared" si="4"/>
        <v>-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1"/>
    </row>
    <row r="41" spans="1:254" ht="37.25" customHeight="1">
      <c r="A41" s="44" t="s">
        <v>830</v>
      </c>
      <c r="B41" s="4" t="s">
        <v>835</v>
      </c>
      <c r="C41" s="4" t="s">
        <v>836</v>
      </c>
      <c r="D41" s="8">
        <v>1</v>
      </c>
      <c r="E41" s="51">
        <v>258</v>
      </c>
      <c r="F41" s="17"/>
      <c r="G41" s="18"/>
      <c r="H41" s="19"/>
      <c r="I41" s="20"/>
      <c r="J41" s="38"/>
      <c r="K41" s="52"/>
      <c r="L41" s="53"/>
      <c r="M41" s="21"/>
      <c r="N41" s="54"/>
      <c r="O41" s="55"/>
      <c r="P41" s="170" t="s">
        <v>806</v>
      </c>
      <c r="Q41" s="22">
        <f t="shared" si="5"/>
        <v>0</v>
      </c>
      <c r="R41" s="22">
        <f t="shared" si="3"/>
        <v>0</v>
      </c>
      <c r="S41" s="9" t="str">
        <f t="shared" si="4"/>
        <v>-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1"/>
    </row>
    <row r="42" spans="1:254" ht="37.25" customHeight="1">
      <c r="A42" s="44" t="s">
        <v>830</v>
      </c>
      <c r="B42" s="4" t="s">
        <v>837</v>
      </c>
      <c r="C42" s="4" t="s">
        <v>838</v>
      </c>
      <c r="D42" s="8">
        <v>1</v>
      </c>
      <c r="E42" s="51">
        <v>244</v>
      </c>
      <c r="F42" s="17"/>
      <c r="G42" s="18"/>
      <c r="H42" s="19"/>
      <c r="I42" s="20"/>
      <c r="J42" s="38"/>
      <c r="K42" s="52"/>
      <c r="L42" s="53"/>
      <c r="M42" s="21"/>
      <c r="N42" s="54"/>
      <c r="O42" s="55"/>
      <c r="P42" s="170" t="s">
        <v>806</v>
      </c>
      <c r="Q42" s="22">
        <f t="shared" si="5"/>
        <v>0</v>
      </c>
      <c r="R42" s="22">
        <f t="shared" si="3"/>
        <v>0</v>
      </c>
      <c r="S42" s="9" t="str">
        <f t="shared" si="4"/>
        <v>-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1"/>
    </row>
    <row r="43" spans="1:254" ht="37.25" customHeight="1">
      <c r="A43" s="44" t="s">
        <v>839</v>
      </c>
      <c r="B43" s="4" t="s">
        <v>840</v>
      </c>
      <c r="C43" s="4" t="s">
        <v>841</v>
      </c>
      <c r="D43" s="8">
        <v>1</v>
      </c>
      <c r="E43" s="51">
        <v>280</v>
      </c>
      <c r="F43" s="17"/>
      <c r="G43" s="18"/>
      <c r="H43" s="19"/>
      <c r="I43" s="20"/>
      <c r="J43" s="38"/>
      <c r="K43" s="52"/>
      <c r="L43" s="53"/>
      <c r="M43" s="21"/>
      <c r="N43" s="54"/>
      <c r="O43" s="55"/>
      <c r="P43" s="170" t="s">
        <v>806</v>
      </c>
      <c r="Q43" s="22">
        <f t="shared" si="5"/>
        <v>0</v>
      </c>
      <c r="R43" s="22">
        <f t="shared" si="3"/>
        <v>0</v>
      </c>
      <c r="S43" s="9" t="str">
        <f t="shared" si="4"/>
        <v>-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1"/>
    </row>
    <row r="44" spans="1:254" ht="37.25" customHeight="1">
      <c r="A44" s="44" t="s">
        <v>839</v>
      </c>
      <c r="B44" s="4" t="s">
        <v>842</v>
      </c>
      <c r="C44" s="4" t="s">
        <v>843</v>
      </c>
      <c r="D44" s="8">
        <v>1</v>
      </c>
      <c r="E44" s="51">
        <v>235</v>
      </c>
      <c r="F44" s="17"/>
      <c r="G44" s="18"/>
      <c r="H44" s="19"/>
      <c r="I44" s="20"/>
      <c r="J44" s="38"/>
      <c r="K44" s="52"/>
      <c r="L44" s="53"/>
      <c r="M44" s="21"/>
      <c r="N44" s="54"/>
      <c r="O44" s="55"/>
      <c r="P44" s="170" t="s">
        <v>806</v>
      </c>
      <c r="Q44" s="22">
        <f t="shared" si="5"/>
        <v>0</v>
      </c>
      <c r="R44" s="22">
        <f t="shared" si="3"/>
        <v>0</v>
      </c>
      <c r="S44" s="9" t="str">
        <f t="shared" si="4"/>
        <v>-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1"/>
    </row>
    <row r="45" spans="1:254" ht="37.25" customHeight="1">
      <c r="A45" s="44" t="s">
        <v>839</v>
      </c>
      <c r="B45" s="4" t="s">
        <v>844</v>
      </c>
      <c r="C45" s="4" t="s">
        <v>845</v>
      </c>
      <c r="D45" s="8">
        <v>1</v>
      </c>
      <c r="E45" s="51">
        <v>240</v>
      </c>
      <c r="F45" s="17"/>
      <c r="G45" s="18"/>
      <c r="H45" s="19"/>
      <c r="I45" s="20"/>
      <c r="J45" s="38"/>
      <c r="K45" s="52"/>
      <c r="L45" s="53"/>
      <c r="M45" s="21"/>
      <c r="N45" s="54"/>
      <c r="O45" s="55"/>
      <c r="P45" s="170" t="s">
        <v>806</v>
      </c>
      <c r="Q45" s="22">
        <f t="shared" si="5"/>
        <v>0</v>
      </c>
      <c r="R45" s="22">
        <f t="shared" si="3"/>
        <v>0</v>
      </c>
      <c r="S45" s="9" t="str">
        <f t="shared" si="4"/>
        <v>-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1"/>
    </row>
    <row r="46" spans="1:254" ht="37.25" customHeight="1">
      <c r="A46" s="44" t="s">
        <v>839</v>
      </c>
      <c r="B46" s="4" t="s">
        <v>846</v>
      </c>
      <c r="C46" s="4" t="s">
        <v>847</v>
      </c>
      <c r="D46" s="8">
        <v>1</v>
      </c>
      <c r="E46" s="51">
        <v>220</v>
      </c>
      <c r="F46" s="17"/>
      <c r="G46" s="18"/>
      <c r="H46" s="19"/>
      <c r="I46" s="20"/>
      <c r="J46" s="38"/>
      <c r="K46" s="52"/>
      <c r="L46" s="53"/>
      <c r="M46" s="21"/>
      <c r="N46" s="54"/>
      <c r="O46" s="55"/>
      <c r="P46" s="170" t="s">
        <v>806</v>
      </c>
      <c r="Q46" s="22">
        <f t="shared" si="5"/>
        <v>0</v>
      </c>
      <c r="R46" s="22">
        <f t="shared" si="3"/>
        <v>0</v>
      </c>
      <c r="S46" s="9" t="str">
        <f t="shared" si="4"/>
        <v>-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1"/>
    </row>
    <row r="47" spans="1:254" ht="37.25" customHeight="1">
      <c r="A47" s="44" t="s">
        <v>839</v>
      </c>
      <c r="B47" s="4" t="s">
        <v>848</v>
      </c>
      <c r="C47" s="4" t="s">
        <v>849</v>
      </c>
      <c r="D47" s="8">
        <v>1</v>
      </c>
      <c r="E47" s="51">
        <v>233</v>
      </c>
      <c r="F47" s="17"/>
      <c r="G47" s="18"/>
      <c r="H47" s="19"/>
      <c r="I47" s="20"/>
      <c r="J47" s="38"/>
      <c r="K47" s="52"/>
      <c r="L47" s="53"/>
      <c r="M47" s="21"/>
      <c r="N47" s="54"/>
      <c r="O47" s="55"/>
      <c r="P47" s="170" t="s">
        <v>806</v>
      </c>
      <c r="Q47" s="22">
        <f t="shared" si="5"/>
        <v>0</v>
      </c>
      <c r="R47" s="22">
        <f t="shared" si="3"/>
        <v>0</v>
      </c>
      <c r="S47" s="9" t="str">
        <f t="shared" si="4"/>
        <v>-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1"/>
    </row>
    <row r="48" spans="1:254" ht="37.25" customHeight="1">
      <c r="A48" s="44" t="s">
        <v>850</v>
      </c>
      <c r="B48" s="4" t="s">
        <v>851</v>
      </c>
      <c r="C48" s="4" t="s">
        <v>852</v>
      </c>
      <c r="D48" s="8">
        <v>1</v>
      </c>
      <c r="E48" s="51">
        <v>269</v>
      </c>
      <c r="F48" s="17"/>
      <c r="G48" s="18"/>
      <c r="H48" s="19"/>
      <c r="I48" s="20"/>
      <c r="J48" s="38"/>
      <c r="K48" s="52"/>
      <c r="L48" s="53"/>
      <c r="M48" s="21"/>
      <c r="N48" s="54"/>
      <c r="O48" s="55"/>
      <c r="P48" s="170" t="s">
        <v>806</v>
      </c>
      <c r="Q48" s="22">
        <f t="shared" si="5"/>
        <v>0</v>
      </c>
      <c r="R48" s="22">
        <f t="shared" si="3"/>
        <v>0</v>
      </c>
      <c r="S48" s="9" t="str">
        <f t="shared" si="4"/>
        <v>-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1"/>
    </row>
    <row r="49" spans="1:254" ht="37.25" customHeight="1">
      <c r="A49" s="44" t="s">
        <v>850</v>
      </c>
      <c r="B49" s="4" t="s">
        <v>853</v>
      </c>
      <c r="C49" s="4" t="s">
        <v>854</v>
      </c>
      <c r="D49" s="8">
        <v>1</v>
      </c>
      <c r="E49" s="51">
        <v>190</v>
      </c>
      <c r="F49" s="17"/>
      <c r="G49" s="18"/>
      <c r="H49" s="19"/>
      <c r="I49" s="20"/>
      <c r="J49" s="38"/>
      <c r="K49" s="52"/>
      <c r="L49" s="53"/>
      <c r="M49" s="21"/>
      <c r="N49" s="54"/>
      <c r="O49" s="55"/>
      <c r="P49" s="170" t="s">
        <v>806</v>
      </c>
      <c r="Q49" s="22">
        <f t="shared" si="5"/>
        <v>0</v>
      </c>
      <c r="R49" s="22">
        <f t="shared" si="3"/>
        <v>0</v>
      </c>
      <c r="S49" s="9" t="str">
        <f t="shared" si="4"/>
        <v>-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1"/>
    </row>
    <row r="50" spans="1:254" ht="37.25" customHeight="1">
      <c r="A50" s="44" t="s">
        <v>850</v>
      </c>
      <c r="B50" s="4" t="s">
        <v>855</v>
      </c>
      <c r="C50" s="4" t="s">
        <v>856</v>
      </c>
      <c r="D50" s="8">
        <v>1</v>
      </c>
      <c r="E50" s="51">
        <v>235</v>
      </c>
      <c r="F50" s="17"/>
      <c r="G50" s="18"/>
      <c r="H50" s="19"/>
      <c r="I50" s="20"/>
      <c r="J50" s="38"/>
      <c r="K50" s="52"/>
      <c r="L50" s="53"/>
      <c r="M50" s="21"/>
      <c r="N50" s="54"/>
      <c r="O50" s="55"/>
      <c r="P50" s="170" t="s">
        <v>806</v>
      </c>
      <c r="Q50" s="22">
        <f t="shared" si="5"/>
        <v>0</v>
      </c>
      <c r="R50" s="22">
        <f t="shared" si="3"/>
        <v>0</v>
      </c>
      <c r="S50" s="9" t="str">
        <f t="shared" si="4"/>
        <v>-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1"/>
    </row>
    <row r="51" spans="1:254" ht="37.25" customHeight="1">
      <c r="A51" s="44" t="s">
        <v>850</v>
      </c>
      <c r="B51" s="4" t="s">
        <v>857</v>
      </c>
      <c r="C51" s="4" t="s">
        <v>858</v>
      </c>
      <c r="D51" s="8">
        <v>1</v>
      </c>
      <c r="E51" s="51">
        <v>182</v>
      </c>
      <c r="F51" s="17"/>
      <c r="G51" s="18"/>
      <c r="H51" s="19"/>
      <c r="I51" s="20"/>
      <c r="J51" s="38"/>
      <c r="K51" s="52"/>
      <c r="L51" s="53"/>
      <c r="M51" s="21"/>
      <c r="N51" s="54"/>
      <c r="O51" s="55"/>
      <c r="P51" s="170" t="s">
        <v>806</v>
      </c>
      <c r="Q51" s="22">
        <f t="shared" si="5"/>
        <v>0</v>
      </c>
      <c r="R51" s="22">
        <f t="shared" si="3"/>
        <v>0</v>
      </c>
      <c r="S51" s="9" t="str">
        <f t="shared" si="4"/>
        <v>-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1"/>
    </row>
    <row r="52" spans="1:254" ht="37.25" customHeight="1">
      <c r="A52" s="44" t="s">
        <v>850</v>
      </c>
      <c r="B52" s="4" t="s">
        <v>859</v>
      </c>
      <c r="C52" s="4" t="s">
        <v>860</v>
      </c>
      <c r="D52" s="8">
        <v>1</v>
      </c>
      <c r="E52" s="51">
        <v>227</v>
      </c>
      <c r="F52" s="17"/>
      <c r="G52" s="18"/>
      <c r="H52" s="19"/>
      <c r="I52" s="20"/>
      <c r="J52" s="38"/>
      <c r="K52" s="52"/>
      <c r="L52" s="53"/>
      <c r="M52" s="21"/>
      <c r="N52" s="54"/>
      <c r="O52" s="55"/>
      <c r="P52" s="170" t="s">
        <v>806</v>
      </c>
      <c r="Q52" s="22">
        <f t="shared" si="5"/>
        <v>0</v>
      </c>
      <c r="R52" s="22">
        <f t="shared" si="3"/>
        <v>0</v>
      </c>
      <c r="S52" s="9" t="str">
        <f t="shared" si="4"/>
        <v>-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1"/>
    </row>
    <row r="53" spans="1:254" ht="37.25" customHeight="1">
      <c r="A53" s="44" t="s">
        <v>861</v>
      </c>
      <c r="B53" s="4" t="s">
        <v>862</v>
      </c>
      <c r="C53" s="4" t="s">
        <v>863</v>
      </c>
      <c r="D53" s="8">
        <v>1</v>
      </c>
      <c r="E53" s="51">
        <v>240</v>
      </c>
      <c r="F53" s="17"/>
      <c r="G53" s="18"/>
      <c r="H53" s="19"/>
      <c r="I53" s="20"/>
      <c r="J53" s="38"/>
      <c r="K53" s="52"/>
      <c r="L53" s="53"/>
      <c r="M53" s="21"/>
      <c r="N53" s="166"/>
      <c r="O53" s="167"/>
      <c r="P53" s="170" t="s">
        <v>806</v>
      </c>
      <c r="Q53" s="22">
        <f t="shared" si="5"/>
        <v>0</v>
      </c>
      <c r="R53" s="22">
        <f t="shared" si="3"/>
        <v>0</v>
      </c>
      <c r="S53" s="9" t="str">
        <f t="shared" si="4"/>
        <v>-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1"/>
    </row>
    <row r="54" spans="1:254" ht="37.25" customHeight="1">
      <c r="A54" s="44" t="s">
        <v>861</v>
      </c>
      <c r="B54" s="4" t="s">
        <v>864</v>
      </c>
      <c r="C54" s="4" t="s">
        <v>865</v>
      </c>
      <c r="D54" s="8">
        <v>1</v>
      </c>
      <c r="E54" s="51">
        <v>220</v>
      </c>
      <c r="F54" s="17"/>
      <c r="G54" s="18"/>
      <c r="H54" s="19"/>
      <c r="I54" s="20"/>
      <c r="J54" s="38"/>
      <c r="K54" s="52"/>
      <c r="L54" s="53"/>
      <c r="M54" s="21"/>
      <c r="N54" s="166"/>
      <c r="O54" s="167"/>
      <c r="P54" s="170" t="s">
        <v>806</v>
      </c>
      <c r="Q54" s="22">
        <f t="shared" si="5"/>
        <v>0</v>
      </c>
      <c r="R54" s="22">
        <f t="shared" si="3"/>
        <v>0</v>
      </c>
      <c r="S54" s="9" t="str">
        <f t="shared" si="4"/>
        <v>-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1"/>
    </row>
    <row r="55" spans="1:254" ht="37.25" customHeight="1">
      <c r="A55" s="44" t="s">
        <v>861</v>
      </c>
      <c r="B55" s="4" t="s">
        <v>866</v>
      </c>
      <c r="C55" s="4" t="s">
        <v>867</v>
      </c>
      <c r="D55" s="8">
        <v>1</v>
      </c>
      <c r="E55" s="51">
        <v>215</v>
      </c>
      <c r="F55" s="17"/>
      <c r="G55" s="18"/>
      <c r="H55" s="19"/>
      <c r="I55" s="20"/>
      <c r="J55" s="38"/>
      <c r="K55" s="52"/>
      <c r="L55" s="53"/>
      <c r="M55" s="21"/>
      <c r="N55" s="166"/>
      <c r="O55" s="167"/>
      <c r="P55" s="170" t="s">
        <v>806</v>
      </c>
      <c r="Q55" s="22">
        <f t="shared" si="5"/>
        <v>0</v>
      </c>
      <c r="R55" s="22">
        <f t="shared" si="3"/>
        <v>0</v>
      </c>
      <c r="S55" s="9" t="str">
        <f t="shared" si="4"/>
        <v>-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1"/>
    </row>
    <row r="56" spans="1:254" ht="37.25" customHeight="1">
      <c r="A56" s="44" t="s">
        <v>861</v>
      </c>
      <c r="B56" s="4" t="s">
        <v>868</v>
      </c>
      <c r="C56" s="4" t="s">
        <v>869</v>
      </c>
      <c r="D56" s="8">
        <v>1</v>
      </c>
      <c r="E56" s="51">
        <v>210</v>
      </c>
      <c r="F56" s="17"/>
      <c r="G56" s="18"/>
      <c r="H56" s="19"/>
      <c r="I56" s="20"/>
      <c r="J56" s="38"/>
      <c r="K56" s="52"/>
      <c r="L56" s="53"/>
      <c r="M56" s="21"/>
      <c r="N56" s="166"/>
      <c r="O56" s="167"/>
      <c r="P56" s="170" t="s">
        <v>806</v>
      </c>
      <c r="Q56" s="22">
        <f t="shared" si="5"/>
        <v>0</v>
      </c>
      <c r="R56" s="22">
        <f t="shared" si="3"/>
        <v>0</v>
      </c>
      <c r="S56" s="9" t="str">
        <f t="shared" si="4"/>
        <v>-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1"/>
    </row>
    <row r="57" spans="1:254" ht="37.25" customHeight="1">
      <c r="A57" s="44" t="s">
        <v>861</v>
      </c>
      <c r="B57" s="4" t="s">
        <v>870</v>
      </c>
      <c r="C57" s="4" t="s">
        <v>871</v>
      </c>
      <c r="D57" s="8">
        <v>1</v>
      </c>
      <c r="E57" s="51">
        <v>205</v>
      </c>
      <c r="F57" s="17"/>
      <c r="G57" s="18"/>
      <c r="H57" s="19"/>
      <c r="I57" s="20"/>
      <c r="J57" s="38"/>
      <c r="K57" s="52"/>
      <c r="L57" s="53"/>
      <c r="M57" s="21"/>
      <c r="N57" s="166"/>
      <c r="O57" s="167"/>
      <c r="P57" s="170" t="s">
        <v>806</v>
      </c>
      <c r="Q57" s="22">
        <f t="shared" si="5"/>
        <v>0</v>
      </c>
      <c r="R57" s="22">
        <f t="shared" si="3"/>
        <v>0</v>
      </c>
      <c r="S57" s="9" t="str">
        <f t="shared" si="4"/>
        <v>-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1"/>
    </row>
    <row r="58" spans="1:254" ht="37.25" customHeight="1">
      <c r="A58" s="44" t="s">
        <v>861</v>
      </c>
      <c r="B58" s="4" t="s">
        <v>872</v>
      </c>
      <c r="C58" s="4" t="s">
        <v>873</v>
      </c>
      <c r="D58" s="8">
        <v>1</v>
      </c>
      <c r="E58" s="51">
        <v>180</v>
      </c>
      <c r="F58" s="17"/>
      <c r="G58" s="18"/>
      <c r="H58" s="19"/>
      <c r="I58" s="20"/>
      <c r="J58" s="38"/>
      <c r="K58" s="52"/>
      <c r="L58" s="53"/>
      <c r="M58" s="21"/>
      <c r="N58" s="166"/>
      <c r="O58" s="167"/>
      <c r="P58" s="170" t="s">
        <v>806</v>
      </c>
      <c r="Q58" s="22">
        <f t="shared" si="5"/>
        <v>0</v>
      </c>
      <c r="R58" s="22">
        <f t="shared" si="3"/>
        <v>0</v>
      </c>
      <c r="S58" s="9" t="str">
        <f t="shared" si="4"/>
        <v>-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1"/>
    </row>
    <row r="59" spans="1:254" ht="37.25" customHeight="1">
      <c r="A59" s="44" t="s">
        <v>861</v>
      </c>
      <c r="B59" s="4" t="s">
        <v>874</v>
      </c>
      <c r="C59" s="4" t="s">
        <v>875</v>
      </c>
      <c r="D59" s="8">
        <v>1</v>
      </c>
      <c r="E59" s="51">
        <v>185</v>
      </c>
      <c r="F59" s="17"/>
      <c r="G59" s="18"/>
      <c r="H59" s="19"/>
      <c r="I59" s="20"/>
      <c r="J59" s="38"/>
      <c r="K59" s="52"/>
      <c r="L59" s="53"/>
      <c r="M59" s="21"/>
      <c r="N59" s="166"/>
      <c r="O59" s="167"/>
      <c r="P59" s="170" t="s">
        <v>806</v>
      </c>
      <c r="Q59" s="22">
        <f t="shared" si="5"/>
        <v>0</v>
      </c>
      <c r="R59" s="22">
        <f t="shared" si="3"/>
        <v>0</v>
      </c>
      <c r="S59" s="9" t="str">
        <f t="shared" si="4"/>
        <v>-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1"/>
    </row>
    <row r="60" spans="1:254" ht="37.25" customHeight="1">
      <c r="A60" s="44" t="s">
        <v>861</v>
      </c>
      <c r="B60" s="4" t="s">
        <v>876</v>
      </c>
      <c r="C60" s="4" t="s">
        <v>877</v>
      </c>
      <c r="D60" s="8">
        <v>1</v>
      </c>
      <c r="E60" s="51">
        <v>175</v>
      </c>
      <c r="F60" s="17"/>
      <c r="G60" s="18"/>
      <c r="H60" s="19"/>
      <c r="I60" s="20"/>
      <c r="J60" s="38"/>
      <c r="K60" s="52"/>
      <c r="L60" s="53"/>
      <c r="M60" s="21"/>
      <c r="N60" s="166"/>
      <c r="O60" s="167"/>
      <c r="P60" s="170" t="s">
        <v>806</v>
      </c>
      <c r="Q60" s="22">
        <f t="shared" si="5"/>
        <v>0</v>
      </c>
      <c r="R60" s="22">
        <f t="shared" si="3"/>
        <v>0</v>
      </c>
      <c r="S60" s="9" t="str">
        <f t="shared" si="4"/>
        <v>-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1"/>
    </row>
    <row r="61" spans="1:254" ht="37.25" customHeight="1">
      <c r="A61" s="44" t="s">
        <v>861</v>
      </c>
      <c r="B61" s="4" t="s">
        <v>878</v>
      </c>
      <c r="C61" s="4" t="s">
        <v>879</v>
      </c>
      <c r="D61" s="8">
        <v>1</v>
      </c>
      <c r="E61" s="51">
        <v>165</v>
      </c>
      <c r="F61" s="17"/>
      <c r="G61" s="18"/>
      <c r="H61" s="19"/>
      <c r="I61" s="20"/>
      <c r="J61" s="38"/>
      <c r="K61" s="52"/>
      <c r="L61" s="53"/>
      <c r="M61" s="21"/>
      <c r="N61" s="166"/>
      <c r="O61" s="167"/>
      <c r="P61" s="170" t="s">
        <v>806</v>
      </c>
      <c r="Q61" s="22">
        <f t="shared" si="5"/>
        <v>0</v>
      </c>
      <c r="R61" s="22">
        <f t="shared" si="3"/>
        <v>0</v>
      </c>
      <c r="S61" s="9" t="str">
        <f t="shared" si="4"/>
        <v>-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1"/>
    </row>
    <row r="62" spans="1:254" ht="37.25" customHeight="1">
      <c r="A62" s="44" t="s">
        <v>861</v>
      </c>
      <c r="B62" s="4" t="s">
        <v>880</v>
      </c>
      <c r="C62" s="4" t="s">
        <v>881</v>
      </c>
      <c r="D62" s="8">
        <v>1</v>
      </c>
      <c r="E62" s="51">
        <v>165</v>
      </c>
      <c r="F62" s="17"/>
      <c r="G62" s="18"/>
      <c r="H62" s="19"/>
      <c r="I62" s="20"/>
      <c r="J62" s="38"/>
      <c r="K62" s="52"/>
      <c r="L62" s="53"/>
      <c r="M62" s="21"/>
      <c r="N62" s="166"/>
      <c r="O62" s="167"/>
      <c r="P62" s="170" t="s">
        <v>806</v>
      </c>
      <c r="Q62" s="22">
        <f t="shared" si="5"/>
        <v>0</v>
      </c>
      <c r="R62" s="22">
        <f t="shared" si="3"/>
        <v>0</v>
      </c>
      <c r="S62" s="9" t="str">
        <f t="shared" si="4"/>
        <v>-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1"/>
    </row>
    <row r="63" spans="1:254" ht="37.25" customHeight="1">
      <c r="A63" s="44" t="s">
        <v>861</v>
      </c>
      <c r="B63" s="4" t="s">
        <v>882</v>
      </c>
      <c r="C63" s="4" t="s">
        <v>883</v>
      </c>
      <c r="D63" s="8">
        <v>1</v>
      </c>
      <c r="E63" s="51">
        <v>270</v>
      </c>
      <c r="F63" s="17"/>
      <c r="G63" s="18"/>
      <c r="H63" s="19"/>
      <c r="I63" s="20"/>
      <c r="J63" s="38"/>
      <c r="K63" s="52"/>
      <c r="L63" s="53"/>
      <c r="M63" s="21"/>
      <c r="N63" s="166"/>
      <c r="O63" s="167"/>
      <c r="P63" s="170" t="s">
        <v>806</v>
      </c>
      <c r="Q63" s="22">
        <f t="shared" si="5"/>
        <v>0</v>
      </c>
      <c r="R63" s="22">
        <f t="shared" si="3"/>
        <v>0</v>
      </c>
      <c r="S63" s="9" t="str">
        <f t="shared" si="4"/>
        <v>-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1"/>
    </row>
    <row r="64" spans="1:254" ht="37.25" customHeight="1">
      <c r="A64" s="44" t="s">
        <v>861</v>
      </c>
      <c r="B64" s="4" t="s">
        <v>884</v>
      </c>
      <c r="C64" s="4" t="s">
        <v>885</v>
      </c>
      <c r="D64" s="8">
        <v>1</v>
      </c>
      <c r="E64" s="51">
        <v>255</v>
      </c>
      <c r="F64" s="17"/>
      <c r="G64" s="18"/>
      <c r="H64" s="19"/>
      <c r="I64" s="20"/>
      <c r="J64" s="38"/>
      <c r="K64" s="52"/>
      <c r="L64" s="53"/>
      <c r="M64" s="21"/>
      <c r="N64" s="166"/>
      <c r="O64" s="167"/>
      <c r="P64" s="170" t="s">
        <v>806</v>
      </c>
      <c r="Q64" s="22">
        <f t="shared" si="5"/>
        <v>0</v>
      </c>
      <c r="R64" s="22">
        <f t="shared" si="3"/>
        <v>0</v>
      </c>
      <c r="S64" s="9" t="str">
        <f t="shared" si="4"/>
        <v>-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1"/>
    </row>
    <row r="65" spans="1:254" ht="37.25" customHeight="1">
      <c r="A65" s="44" t="s">
        <v>861</v>
      </c>
      <c r="B65" s="4" t="s">
        <v>886</v>
      </c>
      <c r="C65" s="4" t="s">
        <v>887</v>
      </c>
      <c r="D65" s="8">
        <v>1</v>
      </c>
      <c r="E65" s="51">
        <v>255</v>
      </c>
      <c r="F65" s="17"/>
      <c r="G65" s="18"/>
      <c r="H65" s="19"/>
      <c r="I65" s="20"/>
      <c r="J65" s="38"/>
      <c r="K65" s="52"/>
      <c r="L65" s="53"/>
      <c r="M65" s="21"/>
      <c r="N65" s="166"/>
      <c r="O65" s="167"/>
      <c r="P65" s="170" t="s">
        <v>806</v>
      </c>
      <c r="Q65" s="22">
        <f t="shared" si="5"/>
        <v>0</v>
      </c>
      <c r="R65" s="22">
        <f t="shared" si="3"/>
        <v>0</v>
      </c>
      <c r="S65" s="9" t="str">
        <f t="shared" si="4"/>
        <v>-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1"/>
    </row>
    <row r="66" spans="1:254" ht="37.25" customHeight="1">
      <c r="A66" s="44" t="s">
        <v>861</v>
      </c>
      <c r="B66" s="4" t="s">
        <v>888</v>
      </c>
      <c r="C66" s="4" t="s">
        <v>889</v>
      </c>
      <c r="D66" s="8">
        <v>1</v>
      </c>
      <c r="E66" s="51">
        <v>250</v>
      </c>
      <c r="F66" s="17"/>
      <c r="G66" s="18"/>
      <c r="H66" s="19"/>
      <c r="I66" s="20"/>
      <c r="J66" s="38"/>
      <c r="K66" s="52"/>
      <c r="L66" s="53"/>
      <c r="M66" s="21"/>
      <c r="N66" s="166"/>
      <c r="O66" s="167"/>
      <c r="P66" s="170" t="s">
        <v>806</v>
      </c>
      <c r="Q66" s="22">
        <f t="shared" si="5"/>
        <v>0</v>
      </c>
      <c r="R66" s="22">
        <f t="shared" si="3"/>
        <v>0</v>
      </c>
      <c r="S66" s="9" t="str">
        <f t="shared" si="4"/>
        <v>-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1"/>
    </row>
    <row r="67" spans="1:254" ht="37.25" customHeight="1">
      <c r="A67" s="44" t="s">
        <v>861</v>
      </c>
      <c r="B67" s="4" t="s">
        <v>890</v>
      </c>
      <c r="C67" s="4" t="s">
        <v>891</v>
      </c>
      <c r="D67" s="8">
        <v>1</v>
      </c>
      <c r="E67" s="51">
        <v>241</v>
      </c>
      <c r="F67" s="17"/>
      <c r="G67" s="18"/>
      <c r="H67" s="19"/>
      <c r="I67" s="20"/>
      <c r="J67" s="38"/>
      <c r="K67" s="52"/>
      <c r="L67" s="53"/>
      <c r="M67" s="21"/>
      <c r="N67" s="166"/>
      <c r="O67" s="167"/>
      <c r="P67" s="170" t="s">
        <v>806</v>
      </c>
      <c r="Q67" s="22">
        <f t="shared" si="5"/>
        <v>0</v>
      </c>
      <c r="R67" s="22">
        <f t="shared" si="3"/>
        <v>0</v>
      </c>
      <c r="S67" s="9" t="str">
        <f t="shared" si="4"/>
        <v>-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1"/>
    </row>
    <row r="68" spans="1:254" ht="37.25" customHeight="1">
      <c r="A68" s="44" t="s">
        <v>861</v>
      </c>
      <c r="B68" s="4" t="s">
        <v>892</v>
      </c>
      <c r="C68" s="4" t="s">
        <v>893</v>
      </c>
      <c r="D68" s="8">
        <v>1</v>
      </c>
      <c r="E68" s="51">
        <v>215</v>
      </c>
      <c r="F68" s="17"/>
      <c r="G68" s="18"/>
      <c r="H68" s="19"/>
      <c r="I68" s="20"/>
      <c r="J68" s="38"/>
      <c r="K68" s="52"/>
      <c r="L68" s="53"/>
      <c r="M68" s="21"/>
      <c r="N68" s="166"/>
      <c r="O68" s="167"/>
      <c r="P68" s="170" t="s">
        <v>806</v>
      </c>
      <c r="Q68" s="22">
        <f t="shared" si="5"/>
        <v>0</v>
      </c>
      <c r="R68" s="22">
        <f t="shared" si="3"/>
        <v>0</v>
      </c>
      <c r="S68" s="9" t="str">
        <f t="shared" si="4"/>
        <v>-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1"/>
    </row>
    <row r="69" spans="1:254" ht="37.25" customHeight="1">
      <c r="A69" s="44" t="s">
        <v>861</v>
      </c>
      <c r="B69" s="4" t="s">
        <v>894</v>
      </c>
      <c r="C69" s="4" t="s">
        <v>895</v>
      </c>
      <c r="D69" s="8">
        <v>1</v>
      </c>
      <c r="E69" s="51">
        <v>215</v>
      </c>
      <c r="F69" s="17"/>
      <c r="G69" s="18"/>
      <c r="H69" s="19"/>
      <c r="I69" s="20"/>
      <c r="J69" s="38"/>
      <c r="K69" s="52"/>
      <c r="L69" s="53"/>
      <c r="M69" s="21"/>
      <c r="N69" s="166"/>
      <c r="O69" s="167"/>
      <c r="P69" s="170" t="s">
        <v>806</v>
      </c>
      <c r="Q69" s="22">
        <f t="shared" si="5"/>
        <v>0</v>
      </c>
      <c r="R69" s="22">
        <f t="shared" si="3"/>
        <v>0</v>
      </c>
      <c r="S69" s="9" t="str">
        <f t="shared" si="4"/>
        <v>-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1"/>
    </row>
    <row r="70" spans="1:254" s="119" customFormat="1" ht="37.25" customHeight="1">
      <c r="A70" s="44" t="s">
        <v>861</v>
      </c>
      <c r="B70" s="334" t="s">
        <v>896</v>
      </c>
      <c r="C70" s="334" t="s">
        <v>897</v>
      </c>
      <c r="D70" s="8">
        <v>1</v>
      </c>
      <c r="E70" s="51">
        <v>199</v>
      </c>
      <c r="F70" s="17"/>
      <c r="G70" s="18"/>
      <c r="H70" s="19"/>
      <c r="I70" s="20"/>
      <c r="J70" s="38"/>
      <c r="K70" s="52"/>
      <c r="L70" s="53"/>
      <c r="M70" s="21"/>
      <c r="N70" s="166"/>
      <c r="O70" s="167"/>
      <c r="P70" s="170" t="s">
        <v>806</v>
      </c>
      <c r="Q70" s="22">
        <f t="shared" ref="Q70:Q72" si="6">F70+G70+H70+I70+J70+K70+L70+M70+N70+O70</f>
        <v>0</v>
      </c>
      <c r="R70" s="22">
        <f t="shared" ref="R70:R110" si="7">Q70*D70</f>
        <v>0</v>
      </c>
      <c r="S70" s="9" t="str">
        <f t="shared" ref="S70:S111" si="8">IF(Q70&gt;0,Q70*E70,"-")</f>
        <v>-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1"/>
    </row>
    <row r="71" spans="1:254" s="119" customFormat="1" ht="37.25" customHeight="1">
      <c r="A71" s="44" t="s">
        <v>861</v>
      </c>
      <c r="B71" s="334" t="s">
        <v>898</v>
      </c>
      <c r="C71" s="334" t="s">
        <v>899</v>
      </c>
      <c r="D71" s="8">
        <v>1</v>
      </c>
      <c r="E71" s="51">
        <v>199</v>
      </c>
      <c r="F71" s="17"/>
      <c r="G71" s="18"/>
      <c r="H71" s="19"/>
      <c r="I71" s="20"/>
      <c r="J71" s="38"/>
      <c r="K71" s="52"/>
      <c r="L71" s="53"/>
      <c r="M71" s="21"/>
      <c r="N71" s="166"/>
      <c r="O71" s="167"/>
      <c r="P71" s="170" t="s">
        <v>806</v>
      </c>
      <c r="Q71" s="22">
        <f t="shared" si="6"/>
        <v>0</v>
      </c>
      <c r="R71" s="22">
        <f t="shared" si="7"/>
        <v>0</v>
      </c>
      <c r="S71" s="9" t="str">
        <f t="shared" si="8"/>
        <v>-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1"/>
    </row>
    <row r="72" spans="1:254" s="119" customFormat="1" ht="37.25" customHeight="1">
      <c r="A72" s="44" t="s">
        <v>861</v>
      </c>
      <c r="B72" s="334" t="s">
        <v>900</v>
      </c>
      <c r="C72" s="334" t="s">
        <v>901</v>
      </c>
      <c r="D72" s="8">
        <v>1</v>
      </c>
      <c r="E72" s="51">
        <v>199</v>
      </c>
      <c r="F72" s="17"/>
      <c r="G72" s="18"/>
      <c r="H72" s="19"/>
      <c r="I72" s="20"/>
      <c r="J72" s="38"/>
      <c r="K72" s="52"/>
      <c r="L72" s="53"/>
      <c r="M72" s="21"/>
      <c r="N72" s="166"/>
      <c r="O72" s="167"/>
      <c r="P72" s="170" t="s">
        <v>806</v>
      </c>
      <c r="Q72" s="22">
        <f t="shared" si="6"/>
        <v>0</v>
      </c>
      <c r="R72" s="22">
        <f t="shared" si="7"/>
        <v>0</v>
      </c>
      <c r="S72" s="9" t="str">
        <f t="shared" si="8"/>
        <v>-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1"/>
    </row>
    <row r="73" spans="1:254" s="119" customFormat="1" ht="37.25" customHeight="1">
      <c r="A73" s="44" t="s">
        <v>106</v>
      </c>
      <c r="B73" s="334" t="s">
        <v>1115</v>
      </c>
      <c r="C73" s="334" t="s">
        <v>902</v>
      </c>
      <c r="D73" s="8">
        <v>1</v>
      </c>
      <c r="E73" s="51">
        <v>240</v>
      </c>
      <c r="F73" s="17"/>
      <c r="G73" s="18"/>
      <c r="H73" s="19"/>
      <c r="I73" s="20"/>
      <c r="J73" s="56" t="s">
        <v>806</v>
      </c>
      <c r="K73" s="57" t="s">
        <v>806</v>
      </c>
      <c r="L73" s="58" t="s">
        <v>806</v>
      </c>
      <c r="M73" s="59" t="s">
        <v>806</v>
      </c>
      <c r="N73" s="60" t="s">
        <v>806</v>
      </c>
      <c r="O73" s="61" t="s">
        <v>806</v>
      </c>
      <c r="P73" s="170" t="s">
        <v>806</v>
      </c>
      <c r="Q73" s="22">
        <f t="shared" ref="Q73:Q81" si="9">F73+G73+H73+I73</f>
        <v>0</v>
      </c>
      <c r="R73" s="22">
        <f t="shared" si="7"/>
        <v>0</v>
      </c>
      <c r="S73" s="9" t="str">
        <f t="shared" si="8"/>
        <v>-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1"/>
    </row>
    <row r="74" spans="1:254" s="119" customFormat="1" ht="37.25" customHeight="1">
      <c r="A74" s="44" t="s">
        <v>106</v>
      </c>
      <c r="B74" s="334" t="s">
        <v>1113</v>
      </c>
      <c r="C74" s="334" t="s">
        <v>903</v>
      </c>
      <c r="D74" s="8">
        <v>1</v>
      </c>
      <c r="E74" s="51">
        <v>240</v>
      </c>
      <c r="F74" s="17"/>
      <c r="G74" s="18"/>
      <c r="H74" s="19"/>
      <c r="I74" s="20"/>
      <c r="J74" s="56" t="s">
        <v>806</v>
      </c>
      <c r="K74" s="57" t="s">
        <v>806</v>
      </c>
      <c r="L74" s="58" t="s">
        <v>806</v>
      </c>
      <c r="M74" s="59" t="s">
        <v>806</v>
      </c>
      <c r="N74" s="60" t="s">
        <v>806</v>
      </c>
      <c r="O74" s="61" t="s">
        <v>806</v>
      </c>
      <c r="P74" s="170" t="s">
        <v>806</v>
      </c>
      <c r="Q74" s="22">
        <f t="shared" si="9"/>
        <v>0</v>
      </c>
      <c r="R74" s="22">
        <f t="shared" si="7"/>
        <v>0</v>
      </c>
      <c r="S74" s="9" t="str">
        <f t="shared" si="8"/>
        <v>-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1"/>
    </row>
    <row r="75" spans="1:254" s="119" customFormat="1" ht="37.25" customHeight="1">
      <c r="A75" s="44" t="s">
        <v>106</v>
      </c>
      <c r="B75" s="334" t="s">
        <v>1114</v>
      </c>
      <c r="C75" s="334" t="s">
        <v>904</v>
      </c>
      <c r="D75" s="8">
        <v>1</v>
      </c>
      <c r="E75" s="51">
        <v>240</v>
      </c>
      <c r="F75" s="17"/>
      <c r="G75" s="18"/>
      <c r="H75" s="19"/>
      <c r="I75" s="20"/>
      <c r="J75" s="56" t="s">
        <v>806</v>
      </c>
      <c r="K75" s="57" t="s">
        <v>806</v>
      </c>
      <c r="L75" s="58" t="s">
        <v>806</v>
      </c>
      <c r="M75" s="59" t="s">
        <v>806</v>
      </c>
      <c r="N75" s="60" t="s">
        <v>806</v>
      </c>
      <c r="O75" s="61" t="s">
        <v>806</v>
      </c>
      <c r="P75" s="170" t="s">
        <v>806</v>
      </c>
      <c r="Q75" s="22">
        <f t="shared" si="9"/>
        <v>0</v>
      </c>
      <c r="R75" s="22">
        <f t="shared" si="7"/>
        <v>0</v>
      </c>
      <c r="S75" s="9" t="str">
        <f t="shared" si="8"/>
        <v>-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1"/>
    </row>
    <row r="76" spans="1:254" s="119" customFormat="1" ht="37.25" customHeight="1">
      <c r="A76" s="44" t="s">
        <v>106</v>
      </c>
      <c r="B76" s="334" t="s">
        <v>905</v>
      </c>
      <c r="C76" s="334" t="s">
        <v>906</v>
      </c>
      <c r="D76" s="8">
        <v>1</v>
      </c>
      <c r="E76" s="51">
        <v>204</v>
      </c>
      <c r="F76" s="17"/>
      <c r="G76" s="18"/>
      <c r="H76" s="19"/>
      <c r="I76" s="20"/>
      <c r="J76" s="56" t="s">
        <v>806</v>
      </c>
      <c r="K76" s="57" t="s">
        <v>806</v>
      </c>
      <c r="L76" s="58" t="s">
        <v>806</v>
      </c>
      <c r="M76" s="59" t="s">
        <v>806</v>
      </c>
      <c r="N76" s="60" t="s">
        <v>806</v>
      </c>
      <c r="O76" s="61" t="s">
        <v>806</v>
      </c>
      <c r="P76" s="170" t="s">
        <v>806</v>
      </c>
      <c r="Q76" s="22">
        <f t="shared" si="9"/>
        <v>0</v>
      </c>
      <c r="R76" s="22">
        <f t="shared" si="7"/>
        <v>0</v>
      </c>
      <c r="S76" s="9" t="str">
        <f t="shared" si="8"/>
        <v>-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1"/>
    </row>
    <row r="77" spans="1:254" s="119" customFormat="1" ht="37.25" customHeight="1">
      <c r="A77" s="44" t="s">
        <v>106</v>
      </c>
      <c r="B77" s="334" t="s">
        <v>907</v>
      </c>
      <c r="C77" s="334" t="s">
        <v>908</v>
      </c>
      <c r="D77" s="8">
        <v>1</v>
      </c>
      <c r="E77" s="51">
        <v>200</v>
      </c>
      <c r="F77" s="17"/>
      <c r="G77" s="18"/>
      <c r="H77" s="19"/>
      <c r="I77" s="20"/>
      <c r="J77" s="56" t="s">
        <v>806</v>
      </c>
      <c r="K77" s="57" t="s">
        <v>806</v>
      </c>
      <c r="L77" s="58" t="s">
        <v>806</v>
      </c>
      <c r="M77" s="59" t="s">
        <v>806</v>
      </c>
      <c r="N77" s="60" t="s">
        <v>806</v>
      </c>
      <c r="O77" s="61" t="s">
        <v>806</v>
      </c>
      <c r="P77" s="170" t="s">
        <v>806</v>
      </c>
      <c r="Q77" s="22">
        <f t="shared" si="9"/>
        <v>0</v>
      </c>
      <c r="R77" s="22">
        <f t="shared" si="7"/>
        <v>0</v>
      </c>
      <c r="S77" s="9" t="str">
        <f t="shared" si="8"/>
        <v>-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1"/>
    </row>
    <row r="78" spans="1:254" s="119" customFormat="1" ht="37.25" customHeight="1">
      <c r="A78" s="44" t="s">
        <v>106</v>
      </c>
      <c r="B78" s="334" t="s">
        <v>909</v>
      </c>
      <c r="C78" s="334" t="s">
        <v>910</v>
      </c>
      <c r="D78" s="8">
        <v>1</v>
      </c>
      <c r="E78" s="51">
        <v>200</v>
      </c>
      <c r="F78" s="17"/>
      <c r="G78" s="18"/>
      <c r="H78" s="19"/>
      <c r="I78" s="20"/>
      <c r="J78" s="56" t="s">
        <v>806</v>
      </c>
      <c r="K78" s="57" t="s">
        <v>806</v>
      </c>
      <c r="L78" s="58" t="s">
        <v>806</v>
      </c>
      <c r="M78" s="59" t="s">
        <v>806</v>
      </c>
      <c r="N78" s="60" t="s">
        <v>806</v>
      </c>
      <c r="O78" s="61" t="s">
        <v>806</v>
      </c>
      <c r="P78" s="170" t="s">
        <v>806</v>
      </c>
      <c r="Q78" s="22">
        <f t="shared" si="9"/>
        <v>0</v>
      </c>
      <c r="R78" s="22">
        <f t="shared" si="7"/>
        <v>0</v>
      </c>
      <c r="S78" s="9" t="str">
        <f t="shared" si="8"/>
        <v>-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1"/>
    </row>
    <row r="79" spans="1:254" s="119" customFormat="1" ht="37.25" customHeight="1">
      <c r="A79" s="44" t="s">
        <v>106</v>
      </c>
      <c r="B79" s="334" t="s">
        <v>911</v>
      </c>
      <c r="C79" s="334" t="s">
        <v>912</v>
      </c>
      <c r="D79" s="8">
        <v>1</v>
      </c>
      <c r="E79" s="51">
        <v>240</v>
      </c>
      <c r="F79" s="17"/>
      <c r="G79" s="18"/>
      <c r="H79" s="19"/>
      <c r="I79" s="20"/>
      <c r="J79" s="56" t="s">
        <v>806</v>
      </c>
      <c r="K79" s="57" t="s">
        <v>806</v>
      </c>
      <c r="L79" s="58" t="s">
        <v>806</v>
      </c>
      <c r="M79" s="59" t="s">
        <v>806</v>
      </c>
      <c r="N79" s="60" t="s">
        <v>806</v>
      </c>
      <c r="O79" s="61" t="s">
        <v>806</v>
      </c>
      <c r="P79" s="170" t="s">
        <v>806</v>
      </c>
      <c r="Q79" s="22">
        <f t="shared" si="9"/>
        <v>0</v>
      </c>
      <c r="R79" s="22">
        <f t="shared" si="7"/>
        <v>0</v>
      </c>
      <c r="S79" s="9" t="str">
        <f t="shared" si="8"/>
        <v>-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1"/>
    </row>
    <row r="80" spans="1:254" s="119" customFormat="1" ht="37.25" customHeight="1">
      <c r="A80" s="44" t="s">
        <v>106</v>
      </c>
      <c r="B80" s="334" t="s">
        <v>913</v>
      </c>
      <c r="C80" s="334" t="s">
        <v>914</v>
      </c>
      <c r="D80" s="8">
        <v>1</v>
      </c>
      <c r="E80" s="51">
        <v>240</v>
      </c>
      <c r="F80" s="17"/>
      <c r="G80" s="18"/>
      <c r="H80" s="19"/>
      <c r="I80" s="20"/>
      <c r="J80" s="56" t="s">
        <v>806</v>
      </c>
      <c r="K80" s="57" t="s">
        <v>806</v>
      </c>
      <c r="L80" s="58" t="s">
        <v>806</v>
      </c>
      <c r="M80" s="59" t="s">
        <v>806</v>
      </c>
      <c r="N80" s="60" t="s">
        <v>806</v>
      </c>
      <c r="O80" s="61" t="s">
        <v>806</v>
      </c>
      <c r="P80" s="170" t="s">
        <v>806</v>
      </c>
      <c r="Q80" s="22">
        <f t="shared" si="9"/>
        <v>0</v>
      </c>
      <c r="R80" s="22">
        <f t="shared" si="7"/>
        <v>0</v>
      </c>
      <c r="S80" s="9" t="str">
        <f t="shared" si="8"/>
        <v>-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1"/>
    </row>
    <row r="81" spans="1:254" s="119" customFormat="1" ht="37.25" customHeight="1">
      <c r="A81" s="44" t="s">
        <v>1112</v>
      </c>
      <c r="B81" s="334" t="s">
        <v>915</v>
      </c>
      <c r="C81" s="334" t="s">
        <v>916</v>
      </c>
      <c r="D81" s="8">
        <v>1</v>
      </c>
      <c r="E81" s="51">
        <v>340</v>
      </c>
      <c r="F81" s="17"/>
      <c r="G81" s="18"/>
      <c r="H81" s="19"/>
      <c r="I81" s="20"/>
      <c r="J81" s="56" t="s">
        <v>806</v>
      </c>
      <c r="K81" s="57" t="s">
        <v>806</v>
      </c>
      <c r="L81" s="58" t="s">
        <v>806</v>
      </c>
      <c r="M81" s="59" t="s">
        <v>806</v>
      </c>
      <c r="N81" s="60" t="s">
        <v>806</v>
      </c>
      <c r="O81" s="61" t="s">
        <v>806</v>
      </c>
      <c r="P81" s="170" t="s">
        <v>806</v>
      </c>
      <c r="Q81" s="22">
        <f t="shared" si="9"/>
        <v>0</v>
      </c>
      <c r="R81" s="22">
        <f t="shared" si="7"/>
        <v>0</v>
      </c>
      <c r="S81" s="9" t="str">
        <f t="shared" si="8"/>
        <v>-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1"/>
    </row>
    <row r="82" spans="1:254" s="119" customFormat="1" ht="37.25" customHeight="1">
      <c r="A82" s="44" t="s">
        <v>917</v>
      </c>
      <c r="B82" s="334" t="s">
        <v>918</v>
      </c>
      <c r="C82" s="334" t="s">
        <v>919</v>
      </c>
      <c r="D82" s="8">
        <v>1</v>
      </c>
      <c r="E82" s="51">
        <v>188</v>
      </c>
      <c r="F82" s="17"/>
      <c r="G82" s="18"/>
      <c r="H82" s="19"/>
      <c r="I82" s="20"/>
      <c r="J82" s="56" t="s">
        <v>806</v>
      </c>
      <c r="K82" s="57" t="s">
        <v>806</v>
      </c>
      <c r="L82" s="58" t="s">
        <v>806</v>
      </c>
      <c r="M82" s="59" t="s">
        <v>806</v>
      </c>
      <c r="N82" s="60" t="s">
        <v>806</v>
      </c>
      <c r="O82" s="61" t="s">
        <v>806</v>
      </c>
      <c r="P82" s="169"/>
      <c r="Q82" s="22">
        <f>F82+G82+H82+I82+P82</f>
        <v>0</v>
      </c>
      <c r="R82" s="22">
        <f t="shared" si="7"/>
        <v>0</v>
      </c>
      <c r="S82" s="9" t="str">
        <f t="shared" si="8"/>
        <v>-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1"/>
    </row>
    <row r="83" spans="1:254" s="119" customFormat="1" ht="37.25" customHeight="1">
      <c r="A83" s="44" t="s">
        <v>917</v>
      </c>
      <c r="B83" s="334" t="s">
        <v>920</v>
      </c>
      <c r="C83" s="334" t="s">
        <v>921</v>
      </c>
      <c r="D83" s="8">
        <v>1</v>
      </c>
      <c r="E83" s="51">
        <v>179</v>
      </c>
      <c r="F83" s="17"/>
      <c r="G83" s="18"/>
      <c r="H83" s="19"/>
      <c r="I83" s="20"/>
      <c r="J83" s="56" t="s">
        <v>806</v>
      </c>
      <c r="K83" s="57" t="s">
        <v>806</v>
      </c>
      <c r="L83" s="58" t="s">
        <v>806</v>
      </c>
      <c r="M83" s="59" t="s">
        <v>806</v>
      </c>
      <c r="N83" s="60" t="s">
        <v>806</v>
      </c>
      <c r="O83" s="61" t="s">
        <v>806</v>
      </c>
      <c r="P83" s="169"/>
      <c r="Q83" s="22">
        <f>F83+G83+H83+I83+P83</f>
        <v>0</v>
      </c>
      <c r="R83" s="22">
        <f t="shared" si="7"/>
        <v>0</v>
      </c>
      <c r="S83" s="9" t="str">
        <f t="shared" si="8"/>
        <v>-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1"/>
    </row>
    <row r="84" spans="1:254" s="119" customFormat="1" ht="37.25" customHeight="1">
      <c r="A84" s="44" t="s">
        <v>917</v>
      </c>
      <c r="B84" s="334" t="s">
        <v>922</v>
      </c>
      <c r="C84" s="334" t="s">
        <v>923</v>
      </c>
      <c r="D84" s="8">
        <v>1</v>
      </c>
      <c r="E84" s="51">
        <v>319</v>
      </c>
      <c r="F84" s="17"/>
      <c r="G84" s="18"/>
      <c r="H84" s="19"/>
      <c r="I84" s="20"/>
      <c r="J84" s="56" t="s">
        <v>806</v>
      </c>
      <c r="K84" s="57" t="s">
        <v>806</v>
      </c>
      <c r="L84" s="58" t="s">
        <v>806</v>
      </c>
      <c r="M84" s="59" t="s">
        <v>806</v>
      </c>
      <c r="N84" s="60" t="s">
        <v>806</v>
      </c>
      <c r="O84" s="61" t="s">
        <v>806</v>
      </c>
      <c r="P84" s="169"/>
      <c r="Q84" s="22">
        <f t="shared" ref="Q84:Q91" si="10">F84+G84+H84+I84+P84</f>
        <v>0</v>
      </c>
      <c r="R84" s="22">
        <f t="shared" si="7"/>
        <v>0</v>
      </c>
      <c r="S84" s="9" t="str">
        <f t="shared" si="8"/>
        <v>-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1"/>
    </row>
    <row r="85" spans="1:254" s="119" customFormat="1" ht="37.25" customHeight="1">
      <c r="A85" s="44" t="s">
        <v>917</v>
      </c>
      <c r="B85" s="334" t="s">
        <v>924</v>
      </c>
      <c r="C85" s="334" t="s">
        <v>925</v>
      </c>
      <c r="D85" s="8">
        <v>1</v>
      </c>
      <c r="E85" s="51">
        <v>302</v>
      </c>
      <c r="F85" s="17"/>
      <c r="G85" s="18"/>
      <c r="H85" s="19"/>
      <c r="I85" s="20"/>
      <c r="J85" s="56" t="s">
        <v>806</v>
      </c>
      <c r="K85" s="57" t="s">
        <v>806</v>
      </c>
      <c r="L85" s="58" t="s">
        <v>806</v>
      </c>
      <c r="M85" s="59" t="s">
        <v>806</v>
      </c>
      <c r="N85" s="60" t="s">
        <v>806</v>
      </c>
      <c r="O85" s="61" t="s">
        <v>806</v>
      </c>
      <c r="P85" s="169"/>
      <c r="Q85" s="22">
        <f t="shared" si="10"/>
        <v>0</v>
      </c>
      <c r="R85" s="22">
        <f t="shared" si="7"/>
        <v>0</v>
      </c>
      <c r="S85" s="9" t="str">
        <f t="shared" si="8"/>
        <v>-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1"/>
    </row>
    <row r="86" spans="1:254" s="119" customFormat="1" ht="37.25" customHeight="1">
      <c r="A86" s="44" t="s">
        <v>917</v>
      </c>
      <c r="B86" s="334" t="s">
        <v>926</v>
      </c>
      <c r="C86" s="334" t="s">
        <v>927</v>
      </c>
      <c r="D86" s="8">
        <v>1</v>
      </c>
      <c r="E86" s="51">
        <v>490</v>
      </c>
      <c r="F86" s="17"/>
      <c r="G86" s="18"/>
      <c r="H86" s="19"/>
      <c r="I86" s="20"/>
      <c r="J86" s="56" t="s">
        <v>806</v>
      </c>
      <c r="K86" s="57" t="s">
        <v>806</v>
      </c>
      <c r="L86" s="58" t="s">
        <v>806</v>
      </c>
      <c r="M86" s="59" t="s">
        <v>806</v>
      </c>
      <c r="N86" s="60" t="s">
        <v>806</v>
      </c>
      <c r="O86" s="61" t="s">
        <v>806</v>
      </c>
      <c r="P86" s="169"/>
      <c r="Q86" s="22">
        <f t="shared" si="10"/>
        <v>0</v>
      </c>
      <c r="R86" s="22">
        <f t="shared" si="7"/>
        <v>0</v>
      </c>
      <c r="S86" s="9" t="str">
        <f t="shared" si="8"/>
        <v>-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1"/>
    </row>
    <row r="87" spans="1:254" s="119" customFormat="1" ht="37.25" customHeight="1">
      <c r="A87" s="44" t="s">
        <v>917</v>
      </c>
      <c r="B87" s="334" t="s">
        <v>928</v>
      </c>
      <c r="C87" s="334" t="s">
        <v>929</v>
      </c>
      <c r="D87" s="8">
        <v>1</v>
      </c>
      <c r="E87" s="51">
        <v>462</v>
      </c>
      <c r="F87" s="17"/>
      <c r="G87" s="18"/>
      <c r="H87" s="19"/>
      <c r="I87" s="20"/>
      <c r="J87" s="56" t="s">
        <v>806</v>
      </c>
      <c r="K87" s="57" t="s">
        <v>806</v>
      </c>
      <c r="L87" s="58" t="s">
        <v>806</v>
      </c>
      <c r="M87" s="59" t="s">
        <v>806</v>
      </c>
      <c r="N87" s="60" t="s">
        <v>806</v>
      </c>
      <c r="O87" s="61" t="s">
        <v>806</v>
      </c>
      <c r="P87" s="169"/>
      <c r="Q87" s="22">
        <f t="shared" si="10"/>
        <v>0</v>
      </c>
      <c r="R87" s="22">
        <f t="shared" si="7"/>
        <v>0</v>
      </c>
      <c r="S87" s="9" t="str">
        <f t="shared" si="8"/>
        <v>-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1"/>
    </row>
    <row r="88" spans="1:254" s="119" customFormat="1" ht="37.25" customHeight="1">
      <c r="A88" s="44" t="s">
        <v>917</v>
      </c>
      <c r="B88" s="334" t="s">
        <v>930</v>
      </c>
      <c r="C88" s="334" t="s">
        <v>931</v>
      </c>
      <c r="D88" s="8">
        <v>1</v>
      </c>
      <c r="E88" s="51">
        <v>594</v>
      </c>
      <c r="F88" s="17"/>
      <c r="G88" s="18"/>
      <c r="H88" s="19"/>
      <c r="I88" s="20"/>
      <c r="J88" s="56" t="s">
        <v>806</v>
      </c>
      <c r="K88" s="57" t="s">
        <v>806</v>
      </c>
      <c r="L88" s="58" t="s">
        <v>806</v>
      </c>
      <c r="M88" s="59" t="s">
        <v>806</v>
      </c>
      <c r="N88" s="60" t="s">
        <v>806</v>
      </c>
      <c r="O88" s="61" t="s">
        <v>806</v>
      </c>
      <c r="P88" s="169"/>
      <c r="Q88" s="22">
        <f t="shared" si="10"/>
        <v>0</v>
      </c>
      <c r="R88" s="22">
        <f t="shared" si="7"/>
        <v>0</v>
      </c>
      <c r="S88" s="9" t="str">
        <f t="shared" si="8"/>
        <v>-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1"/>
    </row>
    <row r="89" spans="1:254" s="119" customFormat="1" ht="37.25" customHeight="1">
      <c r="A89" s="44" t="s">
        <v>917</v>
      </c>
      <c r="B89" s="334" t="s">
        <v>932</v>
      </c>
      <c r="C89" s="334" t="s">
        <v>933</v>
      </c>
      <c r="D89" s="8">
        <v>1</v>
      </c>
      <c r="E89" s="51">
        <v>557</v>
      </c>
      <c r="F89" s="17"/>
      <c r="G89" s="18"/>
      <c r="H89" s="19"/>
      <c r="I89" s="20"/>
      <c r="J89" s="56" t="s">
        <v>806</v>
      </c>
      <c r="K89" s="57" t="s">
        <v>806</v>
      </c>
      <c r="L89" s="58" t="s">
        <v>806</v>
      </c>
      <c r="M89" s="59" t="s">
        <v>806</v>
      </c>
      <c r="N89" s="60" t="s">
        <v>806</v>
      </c>
      <c r="O89" s="61" t="s">
        <v>806</v>
      </c>
      <c r="P89" s="169"/>
      <c r="Q89" s="22">
        <f t="shared" si="10"/>
        <v>0</v>
      </c>
      <c r="R89" s="22">
        <f t="shared" si="7"/>
        <v>0</v>
      </c>
      <c r="S89" s="9" t="str">
        <f t="shared" si="8"/>
        <v>-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1"/>
    </row>
    <row r="90" spans="1:254" s="119" customFormat="1" ht="37.25" customHeight="1">
      <c r="A90" s="44" t="s">
        <v>917</v>
      </c>
      <c r="B90" s="334" t="s">
        <v>934</v>
      </c>
      <c r="C90" s="334" t="s">
        <v>935</v>
      </c>
      <c r="D90" s="8">
        <f>$D82+$D84+$D86+$D88</f>
        <v>4</v>
      </c>
      <c r="E90" s="51">
        <v>1591</v>
      </c>
      <c r="F90" s="17"/>
      <c r="G90" s="18"/>
      <c r="H90" s="19"/>
      <c r="I90" s="20"/>
      <c r="J90" s="56" t="s">
        <v>806</v>
      </c>
      <c r="K90" s="57" t="s">
        <v>806</v>
      </c>
      <c r="L90" s="58" t="s">
        <v>806</v>
      </c>
      <c r="M90" s="59" t="s">
        <v>806</v>
      </c>
      <c r="N90" s="60" t="s">
        <v>806</v>
      </c>
      <c r="O90" s="61" t="s">
        <v>806</v>
      </c>
      <c r="P90" s="169"/>
      <c r="Q90" s="22">
        <f t="shared" si="10"/>
        <v>0</v>
      </c>
      <c r="R90" s="22">
        <f t="shared" si="7"/>
        <v>0</v>
      </c>
      <c r="S90" s="9" t="str">
        <f t="shared" si="8"/>
        <v>-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1"/>
    </row>
    <row r="91" spans="1:254" s="119" customFormat="1" ht="37.25" customHeight="1">
      <c r="A91" s="44" t="s">
        <v>917</v>
      </c>
      <c r="B91" s="334" t="s">
        <v>936</v>
      </c>
      <c r="C91" s="334" t="s">
        <v>937</v>
      </c>
      <c r="D91" s="8">
        <f>$D83+$D85+$D87+$D89</f>
        <v>4</v>
      </c>
      <c r="E91" s="62">
        <v>1500</v>
      </c>
      <c r="F91" s="17"/>
      <c r="G91" s="18"/>
      <c r="H91" s="19"/>
      <c r="I91" s="20"/>
      <c r="J91" s="56" t="s">
        <v>806</v>
      </c>
      <c r="K91" s="57" t="s">
        <v>806</v>
      </c>
      <c r="L91" s="58" t="s">
        <v>806</v>
      </c>
      <c r="M91" s="59" t="s">
        <v>806</v>
      </c>
      <c r="N91" s="60" t="s">
        <v>806</v>
      </c>
      <c r="O91" s="61" t="s">
        <v>806</v>
      </c>
      <c r="P91" s="169"/>
      <c r="Q91" s="22">
        <f t="shared" si="10"/>
        <v>0</v>
      </c>
      <c r="R91" s="22">
        <f t="shared" si="7"/>
        <v>0</v>
      </c>
      <c r="S91" s="9" t="str">
        <f t="shared" si="8"/>
        <v>-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1"/>
    </row>
    <row r="92" spans="1:254" s="341" customFormat="1" ht="37.25" customHeight="1">
      <c r="A92" s="44" t="s">
        <v>1449</v>
      </c>
      <c r="B92" s="334" t="s">
        <v>1382</v>
      </c>
      <c r="C92" s="334" t="s">
        <v>1383</v>
      </c>
      <c r="D92" s="8">
        <v>3</v>
      </c>
      <c r="E92" s="51">
        <v>440</v>
      </c>
      <c r="F92" s="17"/>
      <c r="G92" s="18"/>
      <c r="H92" s="19"/>
      <c r="I92" s="20"/>
      <c r="J92" s="335" t="s">
        <v>806</v>
      </c>
      <c r="K92" s="336" t="s">
        <v>806</v>
      </c>
      <c r="L92" s="337" t="s">
        <v>806</v>
      </c>
      <c r="M92" s="338" t="s">
        <v>806</v>
      </c>
      <c r="N92" s="60" t="s">
        <v>806</v>
      </c>
      <c r="O92" s="61" t="s">
        <v>806</v>
      </c>
      <c r="P92" s="170" t="s">
        <v>806</v>
      </c>
      <c r="Q92" s="22">
        <f>F92+G92+H92+I92+J9</f>
        <v>0</v>
      </c>
      <c r="R92" s="22">
        <f t="shared" si="7"/>
        <v>0</v>
      </c>
      <c r="S92" s="9" t="str">
        <f t="shared" si="8"/>
        <v>-</v>
      </c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/>
      <c r="AQ92" s="339"/>
      <c r="AR92" s="339"/>
      <c r="AS92" s="339"/>
      <c r="AT92" s="339"/>
      <c r="AU92" s="339"/>
      <c r="AV92" s="339"/>
      <c r="AW92" s="339"/>
      <c r="AX92" s="339"/>
      <c r="AY92" s="339"/>
      <c r="AZ92" s="339"/>
      <c r="BA92" s="339"/>
      <c r="BB92" s="339"/>
      <c r="BC92" s="339"/>
      <c r="BD92" s="339"/>
      <c r="BE92" s="339"/>
      <c r="BF92" s="339"/>
      <c r="BG92" s="339"/>
      <c r="BH92" s="339"/>
      <c r="BI92" s="339"/>
      <c r="BJ92" s="339"/>
      <c r="BK92" s="339"/>
      <c r="BL92" s="339"/>
      <c r="BM92" s="339"/>
      <c r="BN92" s="339"/>
      <c r="BO92" s="339"/>
      <c r="BP92" s="339"/>
      <c r="BQ92" s="339"/>
      <c r="BR92" s="339"/>
      <c r="BS92" s="339"/>
      <c r="BT92" s="339"/>
      <c r="BU92" s="339"/>
      <c r="BV92" s="339"/>
      <c r="BW92" s="339"/>
      <c r="BX92" s="339"/>
      <c r="BY92" s="339"/>
      <c r="BZ92" s="339"/>
      <c r="CA92" s="339"/>
      <c r="CB92" s="339"/>
      <c r="CC92" s="339"/>
      <c r="CD92" s="339"/>
      <c r="CE92" s="339"/>
      <c r="CF92" s="339"/>
      <c r="CG92" s="339"/>
      <c r="CH92" s="339"/>
      <c r="CI92" s="339"/>
      <c r="CJ92" s="339"/>
      <c r="CK92" s="339"/>
      <c r="CL92" s="339"/>
      <c r="CM92" s="339"/>
      <c r="CN92" s="339"/>
      <c r="CO92" s="339"/>
      <c r="CP92" s="339"/>
      <c r="CQ92" s="339"/>
      <c r="CR92" s="339"/>
      <c r="CS92" s="339"/>
      <c r="CT92" s="339"/>
      <c r="CU92" s="339"/>
      <c r="CV92" s="339"/>
      <c r="CW92" s="339"/>
      <c r="CX92" s="339"/>
      <c r="CY92" s="339"/>
      <c r="CZ92" s="339"/>
      <c r="DA92" s="339"/>
      <c r="DB92" s="339"/>
      <c r="DC92" s="339"/>
      <c r="DD92" s="339"/>
      <c r="DE92" s="339"/>
      <c r="DF92" s="339"/>
      <c r="DG92" s="339"/>
      <c r="DH92" s="339"/>
      <c r="DI92" s="339"/>
      <c r="DJ92" s="339"/>
      <c r="DK92" s="339"/>
      <c r="DL92" s="339"/>
      <c r="DM92" s="339"/>
      <c r="DN92" s="339"/>
      <c r="DO92" s="339"/>
      <c r="DP92" s="339"/>
      <c r="DQ92" s="339"/>
      <c r="DR92" s="339"/>
      <c r="DS92" s="339"/>
      <c r="DT92" s="339"/>
      <c r="DU92" s="339"/>
      <c r="DV92" s="339"/>
      <c r="DW92" s="339"/>
      <c r="DX92" s="339"/>
      <c r="DY92" s="339"/>
      <c r="DZ92" s="339"/>
      <c r="EA92" s="339"/>
      <c r="EB92" s="339"/>
      <c r="EC92" s="339"/>
      <c r="ED92" s="339"/>
      <c r="EE92" s="339"/>
      <c r="EF92" s="339"/>
      <c r="EG92" s="339"/>
      <c r="EH92" s="339"/>
      <c r="EI92" s="339"/>
      <c r="EJ92" s="339"/>
      <c r="EK92" s="339"/>
      <c r="EL92" s="339"/>
      <c r="EM92" s="339"/>
      <c r="EN92" s="339"/>
      <c r="EO92" s="339"/>
      <c r="EP92" s="339"/>
      <c r="EQ92" s="339"/>
      <c r="ER92" s="339"/>
      <c r="ES92" s="339"/>
      <c r="ET92" s="339"/>
      <c r="EU92" s="339"/>
      <c r="EV92" s="339"/>
      <c r="EW92" s="339"/>
      <c r="EX92" s="339"/>
      <c r="EY92" s="339"/>
      <c r="EZ92" s="339"/>
      <c r="FA92" s="339"/>
      <c r="FB92" s="339"/>
      <c r="FC92" s="339"/>
      <c r="FD92" s="339"/>
      <c r="FE92" s="339"/>
      <c r="FF92" s="339"/>
      <c r="FG92" s="339"/>
      <c r="FH92" s="339"/>
      <c r="FI92" s="339"/>
      <c r="FJ92" s="339"/>
      <c r="FK92" s="339"/>
      <c r="FL92" s="339"/>
      <c r="FM92" s="339"/>
      <c r="FN92" s="339"/>
      <c r="FO92" s="339"/>
      <c r="FP92" s="339"/>
      <c r="FQ92" s="339"/>
      <c r="FR92" s="339"/>
      <c r="FS92" s="339"/>
      <c r="FT92" s="339"/>
      <c r="FU92" s="339"/>
      <c r="FV92" s="339"/>
      <c r="FW92" s="339"/>
      <c r="FX92" s="339"/>
      <c r="FY92" s="339"/>
      <c r="FZ92" s="339"/>
      <c r="GA92" s="339"/>
      <c r="GB92" s="339"/>
      <c r="GC92" s="339"/>
      <c r="GD92" s="339"/>
      <c r="GE92" s="339"/>
      <c r="GF92" s="339"/>
      <c r="GG92" s="339"/>
      <c r="GH92" s="339"/>
      <c r="GI92" s="339"/>
      <c r="GJ92" s="339"/>
      <c r="GK92" s="339"/>
      <c r="GL92" s="339"/>
      <c r="GM92" s="339"/>
      <c r="GN92" s="339"/>
      <c r="GO92" s="339"/>
      <c r="GP92" s="339"/>
      <c r="GQ92" s="339"/>
      <c r="GR92" s="339"/>
      <c r="GS92" s="339"/>
      <c r="GT92" s="339"/>
      <c r="GU92" s="339"/>
      <c r="GV92" s="339"/>
      <c r="GW92" s="339"/>
      <c r="GX92" s="339"/>
      <c r="GY92" s="339"/>
      <c r="GZ92" s="339"/>
      <c r="HA92" s="339"/>
      <c r="HB92" s="339"/>
      <c r="HC92" s="339"/>
      <c r="HD92" s="339"/>
      <c r="HE92" s="339"/>
      <c r="HF92" s="339"/>
      <c r="HG92" s="339"/>
      <c r="HH92" s="339"/>
      <c r="HI92" s="339"/>
      <c r="HJ92" s="339"/>
      <c r="HK92" s="339"/>
      <c r="HL92" s="339"/>
      <c r="HM92" s="339"/>
      <c r="HN92" s="339"/>
      <c r="HO92" s="339"/>
      <c r="HP92" s="339"/>
      <c r="HQ92" s="339"/>
      <c r="HR92" s="339"/>
      <c r="HS92" s="339"/>
      <c r="HT92" s="339"/>
      <c r="HU92" s="339"/>
      <c r="HV92" s="339"/>
      <c r="HW92" s="339"/>
      <c r="HX92" s="339"/>
      <c r="HY92" s="339"/>
      <c r="HZ92" s="339"/>
      <c r="IA92" s="339"/>
      <c r="IB92" s="339"/>
      <c r="IC92" s="339"/>
      <c r="ID92" s="339"/>
      <c r="IE92" s="339"/>
      <c r="IF92" s="339"/>
      <c r="IG92" s="339"/>
      <c r="IH92" s="339"/>
      <c r="II92" s="339"/>
      <c r="IJ92" s="339"/>
      <c r="IK92" s="339"/>
      <c r="IL92" s="339"/>
      <c r="IM92" s="339"/>
      <c r="IN92" s="339"/>
      <c r="IO92" s="339"/>
      <c r="IP92" s="339"/>
      <c r="IQ92" s="339"/>
      <c r="IR92" s="339"/>
      <c r="IS92" s="339"/>
      <c r="IT92" s="340"/>
    </row>
    <row r="93" spans="1:254" s="341" customFormat="1" ht="37.25" customHeight="1">
      <c r="A93" s="44" t="s">
        <v>1449</v>
      </c>
      <c r="B93" s="334" t="s">
        <v>1384</v>
      </c>
      <c r="C93" s="334" t="s">
        <v>1385</v>
      </c>
      <c r="D93" s="8">
        <v>3</v>
      </c>
      <c r="E93" s="51">
        <v>414</v>
      </c>
      <c r="F93" s="17"/>
      <c r="G93" s="18"/>
      <c r="H93" s="19"/>
      <c r="I93" s="20"/>
      <c r="J93" s="335" t="s">
        <v>806</v>
      </c>
      <c r="K93" s="336" t="s">
        <v>806</v>
      </c>
      <c r="L93" s="337" t="s">
        <v>806</v>
      </c>
      <c r="M93" s="338" t="s">
        <v>806</v>
      </c>
      <c r="N93" s="60" t="s">
        <v>806</v>
      </c>
      <c r="O93" s="61" t="s">
        <v>806</v>
      </c>
      <c r="P93" s="170" t="s">
        <v>806</v>
      </c>
      <c r="Q93" s="22">
        <f>F93+G93+H93+I93+J10</f>
        <v>0</v>
      </c>
      <c r="R93" s="22">
        <f t="shared" si="7"/>
        <v>0</v>
      </c>
      <c r="S93" s="9" t="str">
        <f t="shared" si="8"/>
        <v>-</v>
      </c>
      <c r="T93" s="339"/>
      <c r="U93" s="339"/>
      <c r="V93" s="339"/>
      <c r="W93" s="339"/>
      <c r="X93" s="339"/>
      <c r="Y93" s="339"/>
      <c r="Z93" s="339"/>
      <c r="AA93" s="339"/>
      <c r="AB93" s="339"/>
      <c r="AC93" s="339"/>
      <c r="AD93" s="339"/>
      <c r="AE93" s="339"/>
      <c r="AF93" s="339"/>
      <c r="AG93" s="339"/>
      <c r="AH93" s="339"/>
      <c r="AI93" s="339"/>
      <c r="AJ93" s="339"/>
      <c r="AK93" s="339"/>
      <c r="AL93" s="339"/>
      <c r="AM93" s="339"/>
      <c r="AN93" s="339"/>
      <c r="AO93" s="339"/>
      <c r="AP93" s="339"/>
      <c r="AQ93" s="339"/>
      <c r="AR93" s="339"/>
      <c r="AS93" s="339"/>
      <c r="AT93" s="339"/>
      <c r="AU93" s="339"/>
      <c r="AV93" s="339"/>
      <c r="AW93" s="339"/>
      <c r="AX93" s="339"/>
      <c r="AY93" s="339"/>
      <c r="AZ93" s="339"/>
      <c r="BA93" s="339"/>
      <c r="BB93" s="339"/>
      <c r="BC93" s="339"/>
      <c r="BD93" s="339"/>
      <c r="BE93" s="339"/>
      <c r="BF93" s="339"/>
      <c r="BG93" s="339"/>
      <c r="BH93" s="339"/>
      <c r="BI93" s="339"/>
      <c r="BJ93" s="339"/>
      <c r="BK93" s="339"/>
      <c r="BL93" s="339"/>
      <c r="BM93" s="339"/>
      <c r="BN93" s="339"/>
      <c r="BO93" s="339"/>
      <c r="BP93" s="339"/>
      <c r="BQ93" s="339"/>
      <c r="BR93" s="339"/>
      <c r="BS93" s="339"/>
      <c r="BT93" s="339"/>
      <c r="BU93" s="339"/>
      <c r="BV93" s="339"/>
      <c r="BW93" s="339"/>
      <c r="BX93" s="339"/>
      <c r="BY93" s="339"/>
      <c r="BZ93" s="339"/>
      <c r="CA93" s="339"/>
      <c r="CB93" s="339"/>
      <c r="CC93" s="339"/>
      <c r="CD93" s="339"/>
      <c r="CE93" s="339"/>
      <c r="CF93" s="339"/>
      <c r="CG93" s="339"/>
      <c r="CH93" s="339"/>
      <c r="CI93" s="339"/>
      <c r="CJ93" s="339"/>
      <c r="CK93" s="339"/>
      <c r="CL93" s="339"/>
      <c r="CM93" s="339"/>
      <c r="CN93" s="339"/>
      <c r="CO93" s="339"/>
      <c r="CP93" s="339"/>
      <c r="CQ93" s="339"/>
      <c r="CR93" s="339"/>
      <c r="CS93" s="339"/>
      <c r="CT93" s="339"/>
      <c r="CU93" s="339"/>
      <c r="CV93" s="339"/>
      <c r="CW93" s="339"/>
      <c r="CX93" s="339"/>
      <c r="CY93" s="339"/>
      <c r="CZ93" s="339"/>
      <c r="DA93" s="339"/>
      <c r="DB93" s="339"/>
      <c r="DC93" s="339"/>
      <c r="DD93" s="339"/>
      <c r="DE93" s="339"/>
      <c r="DF93" s="339"/>
      <c r="DG93" s="339"/>
      <c r="DH93" s="339"/>
      <c r="DI93" s="339"/>
      <c r="DJ93" s="339"/>
      <c r="DK93" s="339"/>
      <c r="DL93" s="339"/>
      <c r="DM93" s="339"/>
      <c r="DN93" s="339"/>
      <c r="DO93" s="339"/>
      <c r="DP93" s="339"/>
      <c r="DQ93" s="339"/>
      <c r="DR93" s="339"/>
      <c r="DS93" s="339"/>
      <c r="DT93" s="339"/>
      <c r="DU93" s="339"/>
      <c r="DV93" s="339"/>
      <c r="DW93" s="339"/>
      <c r="DX93" s="339"/>
      <c r="DY93" s="339"/>
      <c r="DZ93" s="339"/>
      <c r="EA93" s="339"/>
      <c r="EB93" s="339"/>
      <c r="EC93" s="339"/>
      <c r="ED93" s="339"/>
      <c r="EE93" s="339"/>
      <c r="EF93" s="339"/>
      <c r="EG93" s="339"/>
      <c r="EH93" s="339"/>
      <c r="EI93" s="339"/>
      <c r="EJ93" s="339"/>
      <c r="EK93" s="339"/>
      <c r="EL93" s="339"/>
      <c r="EM93" s="339"/>
      <c r="EN93" s="339"/>
      <c r="EO93" s="339"/>
      <c r="EP93" s="339"/>
      <c r="EQ93" s="339"/>
      <c r="ER93" s="339"/>
      <c r="ES93" s="339"/>
      <c r="ET93" s="339"/>
      <c r="EU93" s="339"/>
      <c r="EV93" s="339"/>
      <c r="EW93" s="339"/>
      <c r="EX93" s="339"/>
      <c r="EY93" s="339"/>
      <c r="EZ93" s="339"/>
      <c r="FA93" s="339"/>
      <c r="FB93" s="339"/>
      <c r="FC93" s="339"/>
      <c r="FD93" s="339"/>
      <c r="FE93" s="339"/>
      <c r="FF93" s="339"/>
      <c r="FG93" s="339"/>
      <c r="FH93" s="339"/>
      <c r="FI93" s="339"/>
      <c r="FJ93" s="339"/>
      <c r="FK93" s="339"/>
      <c r="FL93" s="339"/>
      <c r="FM93" s="339"/>
      <c r="FN93" s="339"/>
      <c r="FO93" s="339"/>
      <c r="FP93" s="339"/>
      <c r="FQ93" s="339"/>
      <c r="FR93" s="339"/>
      <c r="FS93" s="339"/>
      <c r="FT93" s="339"/>
      <c r="FU93" s="339"/>
      <c r="FV93" s="339"/>
      <c r="FW93" s="339"/>
      <c r="FX93" s="339"/>
      <c r="FY93" s="339"/>
      <c r="FZ93" s="339"/>
      <c r="GA93" s="339"/>
      <c r="GB93" s="339"/>
      <c r="GC93" s="339"/>
      <c r="GD93" s="339"/>
      <c r="GE93" s="339"/>
      <c r="GF93" s="339"/>
      <c r="GG93" s="339"/>
      <c r="GH93" s="339"/>
      <c r="GI93" s="339"/>
      <c r="GJ93" s="339"/>
      <c r="GK93" s="339"/>
      <c r="GL93" s="339"/>
      <c r="GM93" s="339"/>
      <c r="GN93" s="339"/>
      <c r="GO93" s="339"/>
      <c r="GP93" s="339"/>
      <c r="GQ93" s="339"/>
      <c r="GR93" s="339"/>
      <c r="GS93" s="339"/>
      <c r="GT93" s="339"/>
      <c r="GU93" s="339"/>
      <c r="GV93" s="339"/>
      <c r="GW93" s="339"/>
      <c r="GX93" s="339"/>
      <c r="GY93" s="339"/>
      <c r="GZ93" s="339"/>
      <c r="HA93" s="339"/>
      <c r="HB93" s="339"/>
      <c r="HC93" s="339"/>
      <c r="HD93" s="339"/>
      <c r="HE93" s="339"/>
      <c r="HF93" s="339"/>
      <c r="HG93" s="339"/>
      <c r="HH93" s="339"/>
      <c r="HI93" s="339"/>
      <c r="HJ93" s="339"/>
      <c r="HK93" s="339"/>
      <c r="HL93" s="339"/>
      <c r="HM93" s="339"/>
      <c r="HN93" s="339"/>
      <c r="HO93" s="339"/>
      <c r="HP93" s="339"/>
      <c r="HQ93" s="339"/>
      <c r="HR93" s="339"/>
      <c r="HS93" s="339"/>
      <c r="HT93" s="339"/>
      <c r="HU93" s="339"/>
      <c r="HV93" s="339"/>
      <c r="HW93" s="339"/>
      <c r="HX93" s="339"/>
      <c r="HY93" s="339"/>
      <c r="HZ93" s="339"/>
      <c r="IA93" s="339"/>
      <c r="IB93" s="339"/>
      <c r="IC93" s="339"/>
      <c r="ID93" s="339"/>
      <c r="IE93" s="339"/>
      <c r="IF93" s="339"/>
      <c r="IG93" s="339"/>
      <c r="IH93" s="339"/>
      <c r="II93" s="339"/>
      <c r="IJ93" s="339"/>
      <c r="IK93" s="339"/>
      <c r="IL93" s="339"/>
      <c r="IM93" s="339"/>
      <c r="IN93" s="339"/>
      <c r="IO93" s="339"/>
      <c r="IP93" s="339"/>
      <c r="IQ93" s="339"/>
      <c r="IR93" s="339"/>
      <c r="IS93" s="339"/>
      <c r="IT93" s="340"/>
    </row>
    <row r="94" spans="1:254" s="341" customFormat="1" ht="37.25" customHeight="1">
      <c r="A94" s="44" t="s">
        <v>1450</v>
      </c>
      <c r="B94" s="334" t="s">
        <v>1386</v>
      </c>
      <c r="C94" s="334" t="s">
        <v>1387</v>
      </c>
      <c r="D94" s="8">
        <v>3</v>
      </c>
      <c r="E94" s="51">
        <v>342</v>
      </c>
      <c r="F94" s="17"/>
      <c r="G94" s="18"/>
      <c r="H94" s="19"/>
      <c r="I94" s="20"/>
      <c r="J94" s="335" t="s">
        <v>806</v>
      </c>
      <c r="K94" s="336" t="s">
        <v>806</v>
      </c>
      <c r="L94" s="337" t="s">
        <v>806</v>
      </c>
      <c r="M94" s="338" t="s">
        <v>806</v>
      </c>
      <c r="N94" s="60" t="s">
        <v>806</v>
      </c>
      <c r="O94" s="61" t="s">
        <v>806</v>
      </c>
      <c r="P94" s="170" t="s">
        <v>806</v>
      </c>
      <c r="Q94" s="22">
        <f t="shared" ref="Q94:Q102" si="11">F94+G94+H94+I94</f>
        <v>0</v>
      </c>
      <c r="R94" s="22">
        <f t="shared" si="7"/>
        <v>0</v>
      </c>
      <c r="S94" s="9" t="str">
        <f t="shared" si="8"/>
        <v>-</v>
      </c>
      <c r="T94" s="339"/>
      <c r="U94" s="339"/>
      <c r="V94" s="339"/>
      <c r="W94" s="339"/>
      <c r="X94" s="339"/>
      <c r="Y94" s="339"/>
      <c r="Z94" s="339"/>
      <c r="AA94" s="339"/>
      <c r="AB94" s="339"/>
      <c r="AC94" s="339"/>
      <c r="AD94" s="339"/>
      <c r="AE94" s="339"/>
      <c r="AF94" s="339"/>
      <c r="AG94" s="339"/>
      <c r="AH94" s="339"/>
      <c r="AI94" s="339"/>
      <c r="AJ94" s="339"/>
      <c r="AK94" s="339"/>
      <c r="AL94" s="339"/>
      <c r="AM94" s="339"/>
      <c r="AN94" s="339"/>
      <c r="AO94" s="339"/>
      <c r="AP94" s="339"/>
      <c r="AQ94" s="339"/>
      <c r="AR94" s="339"/>
      <c r="AS94" s="339"/>
      <c r="AT94" s="339"/>
      <c r="AU94" s="339"/>
      <c r="AV94" s="339"/>
      <c r="AW94" s="339"/>
      <c r="AX94" s="339"/>
      <c r="AY94" s="339"/>
      <c r="AZ94" s="339"/>
      <c r="BA94" s="339"/>
      <c r="BB94" s="339"/>
      <c r="BC94" s="339"/>
      <c r="BD94" s="339"/>
      <c r="BE94" s="339"/>
      <c r="BF94" s="339"/>
      <c r="BG94" s="339"/>
      <c r="BH94" s="339"/>
      <c r="BI94" s="339"/>
      <c r="BJ94" s="339"/>
      <c r="BK94" s="339"/>
      <c r="BL94" s="339"/>
      <c r="BM94" s="339"/>
      <c r="BN94" s="339"/>
      <c r="BO94" s="339"/>
      <c r="BP94" s="339"/>
      <c r="BQ94" s="339"/>
      <c r="BR94" s="339"/>
      <c r="BS94" s="339"/>
      <c r="BT94" s="339"/>
      <c r="BU94" s="339"/>
      <c r="BV94" s="339"/>
      <c r="BW94" s="339"/>
      <c r="BX94" s="339"/>
      <c r="BY94" s="339"/>
      <c r="BZ94" s="339"/>
      <c r="CA94" s="339"/>
      <c r="CB94" s="339"/>
      <c r="CC94" s="339"/>
      <c r="CD94" s="339"/>
      <c r="CE94" s="339"/>
      <c r="CF94" s="339"/>
      <c r="CG94" s="339"/>
      <c r="CH94" s="339"/>
      <c r="CI94" s="339"/>
      <c r="CJ94" s="339"/>
      <c r="CK94" s="339"/>
      <c r="CL94" s="339"/>
      <c r="CM94" s="339"/>
      <c r="CN94" s="339"/>
      <c r="CO94" s="339"/>
      <c r="CP94" s="339"/>
      <c r="CQ94" s="339"/>
      <c r="CR94" s="339"/>
      <c r="CS94" s="339"/>
      <c r="CT94" s="339"/>
      <c r="CU94" s="339"/>
      <c r="CV94" s="339"/>
      <c r="CW94" s="339"/>
      <c r="CX94" s="339"/>
      <c r="CY94" s="339"/>
      <c r="CZ94" s="339"/>
      <c r="DA94" s="339"/>
      <c r="DB94" s="339"/>
      <c r="DC94" s="339"/>
      <c r="DD94" s="339"/>
      <c r="DE94" s="339"/>
      <c r="DF94" s="339"/>
      <c r="DG94" s="339"/>
      <c r="DH94" s="339"/>
      <c r="DI94" s="339"/>
      <c r="DJ94" s="339"/>
      <c r="DK94" s="339"/>
      <c r="DL94" s="339"/>
      <c r="DM94" s="339"/>
      <c r="DN94" s="339"/>
      <c r="DO94" s="339"/>
      <c r="DP94" s="339"/>
      <c r="DQ94" s="339"/>
      <c r="DR94" s="339"/>
      <c r="DS94" s="339"/>
      <c r="DT94" s="339"/>
      <c r="DU94" s="339"/>
      <c r="DV94" s="339"/>
      <c r="DW94" s="339"/>
      <c r="DX94" s="339"/>
      <c r="DY94" s="339"/>
      <c r="DZ94" s="339"/>
      <c r="EA94" s="339"/>
      <c r="EB94" s="339"/>
      <c r="EC94" s="339"/>
      <c r="ED94" s="339"/>
      <c r="EE94" s="339"/>
      <c r="EF94" s="339"/>
      <c r="EG94" s="339"/>
      <c r="EH94" s="339"/>
      <c r="EI94" s="339"/>
      <c r="EJ94" s="339"/>
      <c r="EK94" s="339"/>
      <c r="EL94" s="339"/>
      <c r="EM94" s="339"/>
      <c r="EN94" s="339"/>
      <c r="EO94" s="339"/>
      <c r="EP94" s="339"/>
      <c r="EQ94" s="339"/>
      <c r="ER94" s="339"/>
      <c r="ES94" s="339"/>
      <c r="ET94" s="339"/>
      <c r="EU94" s="339"/>
      <c r="EV94" s="339"/>
      <c r="EW94" s="339"/>
      <c r="EX94" s="339"/>
      <c r="EY94" s="339"/>
      <c r="EZ94" s="339"/>
      <c r="FA94" s="339"/>
      <c r="FB94" s="339"/>
      <c r="FC94" s="339"/>
      <c r="FD94" s="339"/>
      <c r="FE94" s="339"/>
      <c r="FF94" s="339"/>
      <c r="FG94" s="339"/>
      <c r="FH94" s="339"/>
      <c r="FI94" s="339"/>
      <c r="FJ94" s="339"/>
      <c r="FK94" s="339"/>
      <c r="FL94" s="339"/>
      <c r="FM94" s="339"/>
      <c r="FN94" s="339"/>
      <c r="FO94" s="339"/>
      <c r="FP94" s="339"/>
      <c r="FQ94" s="339"/>
      <c r="FR94" s="339"/>
      <c r="FS94" s="339"/>
      <c r="FT94" s="339"/>
      <c r="FU94" s="339"/>
      <c r="FV94" s="339"/>
      <c r="FW94" s="339"/>
      <c r="FX94" s="339"/>
      <c r="FY94" s="339"/>
      <c r="FZ94" s="339"/>
      <c r="GA94" s="339"/>
      <c r="GB94" s="339"/>
      <c r="GC94" s="339"/>
      <c r="GD94" s="339"/>
      <c r="GE94" s="339"/>
      <c r="GF94" s="339"/>
      <c r="GG94" s="339"/>
      <c r="GH94" s="339"/>
      <c r="GI94" s="339"/>
      <c r="GJ94" s="339"/>
      <c r="GK94" s="339"/>
      <c r="GL94" s="339"/>
      <c r="GM94" s="339"/>
      <c r="GN94" s="339"/>
      <c r="GO94" s="339"/>
      <c r="GP94" s="339"/>
      <c r="GQ94" s="339"/>
      <c r="GR94" s="339"/>
      <c r="GS94" s="339"/>
      <c r="GT94" s="339"/>
      <c r="GU94" s="339"/>
      <c r="GV94" s="339"/>
      <c r="GW94" s="339"/>
      <c r="GX94" s="339"/>
      <c r="GY94" s="339"/>
      <c r="GZ94" s="339"/>
      <c r="HA94" s="339"/>
      <c r="HB94" s="339"/>
      <c r="HC94" s="339"/>
      <c r="HD94" s="339"/>
      <c r="HE94" s="339"/>
      <c r="HF94" s="339"/>
      <c r="HG94" s="339"/>
      <c r="HH94" s="339"/>
      <c r="HI94" s="339"/>
      <c r="HJ94" s="339"/>
      <c r="HK94" s="339"/>
      <c r="HL94" s="339"/>
      <c r="HM94" s="339"/>
      <c r="HN94" s="339"/>
      <c r="HO94" s="339"/>
      <c r="HP94" s="339"/>
      <c r="HQ94" s="339"/>
      <c r="HR94" s="339"/>
      <c r="HS94" s="339"/>
      <c r="HT94" s="339"/>
      <c r="HU94" s="339"/>
      <c r="HV94" s="339"/>
      <c r="HW94" s="339"/>
      <c r="HX94" s="339"/>
      <c r="HY94" s="339"/>
      <c r="HZ94" s="339"/>
      <c r="IA94" s="339"/>
      <c r="IB94" s="339"/>
      <c r="IC94" s="339"/>
      <c r="ID94" s="339"/>
      <c r="IE94" s="339"/>
      <c r="IF94" s="339"/>
      <c r="IG94" s="339"/>
      <c r="IH94" s="339"/>
      <c r="II94" s="339"/>
      <c r="IJ94" s="339"/>
      <c r="IK94" s="339"/>
      <c r="IL94" s="339"/>
      <c r="IM94" s="339"/>
      <c r="IN94" s="339"/>
      <c r="IO94" s="339"/>
      <c r="IP94" s="339"/>
      <c r="IQ94" s="339"/>
      <c r="IR94" s="339"/>
      <c r="IS94" s="339"/>
      <c r="IT94" s="340"/>
    </row>
    <row r="95" spans="1:254" s="341" customFormat="1" ht="37.25" customHeight="1">
      <c r="A95" s="44" t="s">
        <v>1450</v>
      </c>
      <c r="B95" s="334" t="s">
        <v>1388</v>
      </c>
      <c r="C95" s="334" t="s">
        <v>1389</v>
      </c>
      <c r="D95" s="8">
        <v>3</v>
      </c>
      <c r="E95" s="51">
        <v>373</v>
      </c>
      <c r="F95" s="17"/>
      <c r="G95" s="18"/>
      <c r="H95" s="19"/>
      <c r="I95" s="20"/>
      <c r="J95" s="335" t="s">
        <v>806</v>
      </c>
      <c r="K95" s="336" t="s">
        <v>806</v>
      </c>
      <c r="L95" s="337" t="s">
        <v>806</v>
      </c>
      <c r="M95" s="338" t="s">
        <v>806</v>
      </c>
      <c r="N95" s="60" t="s">
        <v>806</v>
      </c>
      <c r="O95" s="61" t="s">
        <v>806</v>
      </c>
      <c r="P95" s="170" t="s">
        <v>806</v>
      </c>
      <c r="Q95" s="22">
        <f t="shared" si="11"/>
        <v>0</v>
      </c>
      <c r="R95" s="22">
        <f t="shared" si="7"/>
        <v>0</v>
      </c>
      <c r="S95" s="9" t="str">
        <f t="shared" si="8"/>
        <v>-</v>
      </c>
      <c r="T95" s="339"/>
      <c r="U95" s="339"/>
      <c r="V95" s="339"/>
      <c r="W95" s="339"/>
      <c r="X95" s="339"/>
      <c r="Y95" s="339"/>
      <c r="Z95" s="339"/>
      <c r="AA95" s="339"/>
      <c r="AB95" s="339"/>
      <c r="AC95" s="339"/>
      <c r="AD95" s="339"/>
      <c r="AE95" s="339"/>
      <c r="AF95" s="339"/>
      <c r="AG95" s="339"/>
      <c r="AH95" s="339"/>
      <c r="AI95" s="339"/>
      <c r="AJ95" s="339"/>
      <c r="AK95" s="339"/>
      <c r="AL95" s="339"/>
      <c r="AM95" s="339"/>
      <c r="AN95" s="339"/>
      <c r="AO95" s="339"/>
      <c r="AP95" s="339"/>
      <c r="AQ95" s="339"/>
      <c r="AR95" s="339"/>
      <c r="AS95" s="339"/>
      <c r="AT95" s="339"/>
      <c r="AU95" s="339"/>
      <c r="AV95" s="339"/>
      <c r="AW95" s="339"/>
      <c r="AX95" s="339"/>
      <c r="AY95" s="339"/>
      <c r="AZ95" s="339"/>
      <c r="BA95" s="339"/>
      <c r="BB95" s="339"/>
      <c r="BC95" s="339"/>
      <c r="BD95" s="339"/>
      <c r="BE95" s="339"/>
      <c r="BF95" s="339"/>
      <c r="BG95" s="339"/>
      <c r="BH95" s="339"/>
      <c r="BI95" s="339"/>
      <c r="BJ95" s="339"/>
      <c r="BK95" s="339"/>
      <c r="BL95" s="339"/>
      <c r="BM95" s="339"/>
      <c r="BN95" s="339"/>
      <c r="BO95" s="339"/>
      <c r="BP95" s="339"/>
      <c r="BQ95" s="339"/>
      <c r="BR95" s="339"/>
      <c r="BS95" s="339"/>
      <c r="BT95" s="339"/>
      <c r="BU95" s="339"/>
      <c r="BV95" s="339"/>
      <c r="BW95" s="339"/>
      <c r="BX95" s="339"/>
      <c r="BY95" s="339"/>
      <c r="BZ95" s="339"/>
      <c r="CA95" s="339"/>
      <c r="CB95" s="339"/>
      <c r="CC95" s="339"/>
      <c r="CD95" s="339"/>
      <c r="CE95" s="339"/>
      <c r="CF95" s="339"/>
      <c r="CG95" s="339"/>
      <c r="CH95" s="339"/>
      <c r="CI95" s="339"/>
      <c r="CJ95" s="339"/>
      <c r="CK95" s="339"/>
      <c r="CL95" s="339"/>
      <c r="CM95" s="339"/>
      <c r="CN95" s="339"/>
      <c r="CO95" s="339"/>
      <c r="CP95" s="339"/>
      <c r="CQ95" s="339"/>
      <c r="CR95" s="339"/>
      <c r="CS95" s="339"/>
      <c r="CT95" s="339"/>
      <c r="CU95" s="339"/>
      <c r="CV95" s="339"/>
      <c r="CW95" s="339"/>
      <c r="CX95" s="339"/>
      <c r="CY95" s="339"/>
      <c r="CZ95" s="339"/>
      <c r="DA95" s="339"/>
      <c r="DB95" s="339"/>
      <c r="DC95" s="339"/>
      <c r="DD95" s="339"/>
      <c r="DE95" s="339"/>
      <c r="DF95" s="339"/>
      <c r="DG95" s="339"/>
      <c r="DH95" s="339"/>
      <c r="DI95" s="339"/>
      <c r="DJ95" s="339"/>
      <c r="DK95" s="339"/>
      <c r="DL95" s="339"/>
      <c r="DM95" s="339"/>
      <c r="DN95" s="339"/>
      <c r="DO95" s="339"/>
      <c r="DP95" s="339"/>
      <c r="DQ95" s="339"/>
      <c r="DR95" s="339"/>
      <c r="DS95" s="339"/>
      <c r="DT95" s="339"/>
      <c r="DU95" s="339"/>
      <c r="DV95" s="339"/>
      <c r="DW95" s="339"/>
      <c r="DX95" s="339"/>
      <c r="DY95" s="339"/>
      <c r="DZ95" s="339"/>
      <c r="EA95" s="339"/>
      <c r="EB95" s="339"/>
      <c r="EC95" s="339"/>
      <c r="ED95" s="339"/>
      <c r="EE95" s="339"/>
      <c r="EF95" s="339"/>
      <c r="EG95" s="339"/>
      <c r="EH95" s="339"/>
      <c r="EI95" s="339"/>
      <c r="EJ95" s="339"/>
      <c r="EK95" s="339"/>
      <c r="EL95" s="339"/>
      <c r="EM95" s="339"/>
      <c r="EN95" s="339"/>
      <c r="EO95" s="339"/>
      <c r="EP95" s="339"/>
      <c r="EQ95" s="339"/>
      <c r="ER95" s="339"/>
      <c r="ES95" s="339"/>
      <c r="ET95" s="339"/>
      <c r="EU95" s="339"/>
      <c r="EV95" s="339"/>
      <c r="EW95" s="339"/>
      <c r="EX95" s="339"/>
      <c r="EY95" s="339"/>
      <c r="EZ95" s="339"/>
      <c r="FA95" s="339"/>
      <c r="FB95" s="339"/>
      <c r="FC95" s="339"/>
      <c r="FD95" s="339"/>
      <c r="FE95" s="339"/>
      <c r="FF95" s="339"/>
      <c r="FG95" s="339"/>
      <c r="FH95" s="339"/>
      <c r="FI95" s="339"/>
      <c r="FJ95" s="339"/>
      <c r="FK95" s="339"/>
      <c r="FL95" s="339"/>
      <c r="FM95" s="339"/>
      <c r="FN95" s="339"/>
      <c r="FO95" s="339"/>
      <c r="FP95" s="339"/>
      <c r="FQ95" s="339"/>
      <c r="FR95" s="339"/>
      <c r="FS95" s="339"/>
      <c r="FT95" s="339"/>
      <c r="FU95" s="339"/>
      <c r="FV95" s="339"/>
      <c r="FW95" s="339"/>
      <c r="FX95" s="339"/>
      <c r="FY95" s="339"/>
      <c r="FZ95" s="339"/>
      <c r="GA95" s="339"/>
      <c r="GB95" s="339"/>
      <c r="GC95" s="339"/>
      <c r="GD95" s="339"/>
      <c r="GE95" s="339"/>
      <c r="GF95" s="339"/>
      <c r="GG95" s="339"/>
      <c r="GH95" s="339"/>
      <c r="GI95" s="339"/>
      <c r="GJ95" s="339"/>
      <c r="GK95" s="339"/>
      <c r="GL95" s="339"/>
      <c r="GM95" s="339"/>
      <c r="GN95" s="339"/>
      <c r="GO95" s="339"/>
      <c r="GP95" s="339"/>
      <c r="GQ95" s="339"/>
      <c r="GR95" s="339"/>
      <c r="GS95" s="339"/>
      <c r="GT95" s="339"/>
      <c r="GU95" s="339"/>
      <c r="GV95" s="339"/>
      <c r="GW95" s="339"/>
      <c r="GX95" s="339"/>
      <c r="GY95" s="339"/>
      <c r="GZ95" s="339"/>
      <c r="HA95" s="339"/>
      <c r="HB95" s="339"/>
      <c r="HC95" s="339"/>
      <c r="HD95" s="339"/>
      <c r="HE95" s="339"/>
      <c r="HF95" s="339"/>
      <c r="HG95" s="339"/>
      <c r="HH95" s="339"/>
      <c r="HI95" s="339"/>
      <c r="HJ95" s="339"/>
      <c r="HK95" s="339"/>
      <c r="HL95" s="339"/>
      <c r="HM95" s="339"/>
      <c r="HN95" s="339"/>
      <c r="HO95" s="339"/>
      <c r="HP95" s="339"/>
      <c r="HQ95" s="339"/>
      <c r="HR95" s="339"/>
      <c r="HS95" s="339"/>
      <c r="HT95" s="339"/>
      <c r="HU95" s="339"/>
      <c r="HV95" s="339"/>
      <c r="HW95" s="339"/>
      <c r="HX95" s="339"/>
      <c r="HY95" s="339"/>
      <c r="HZ95" s="339"/>
      <c r="IA95" s="339"/>
      <c r="IB95" s="339"/>
      <c r="IC95" s="339"/>
      <c r="ID95" s="339"/>
      <c r="IE95" s="339"/>
      <c r="IF95" s="339"/>
      <c r="IG95" s="339"/>
      <c r="IH95" s="339"/>
      <c r="II95" s="339"/>
      <c r="IJ95" s="339"/>
      <c r="IK95" s="339"/>
      <c r="IL95" s="339"/>
      <c r="IM95" s="339"/>
      <c r="IN95" s="339"/>
      <c r="IO95" s="339"/>
      <c r="IP95" s="339"/>
      <c r="IQ95" s="339"/>
      <c r="IR95" s="339"/>
      <c r="IS95" s="339"/>
      <c r="IT95" s="340"/>
    </row>
    <row r="96" spans="1:254" s="341" customFormat="1" ht="37.25" customHeight="1">
      <c r="A96" s="44" t="s">
        <v>1450</v>
      </c>
      <c r="B96" s="334" t="s">
        <v>1390</v>
      </c>
      <c r="C96" s="334" t="s">
        <v>1391</v>
      </c>
      <c r="D96" s="8">
        <v>3</v>
      </c>
      <c r="E96" s="51">
        <v>345</v>
      </c>
      <c r="F96" s="17"/>
      <c r="G96" s="18"/>
      <c r="H96" s="19"/>
      <c r="I96" s="20"/>
      <c r="J96" s="335" t="s">
        <v>806</v>
      </c>
      <c r="K96" s="336" t="s">
        <v>806</v>
      </c>
      <c r="L96" s="337" t="s">
        <v>806</v>
      </c>
      <c r="M96" s="338" t="s">
        <v>806</v>
      </c>
      <c r="N96" s="60" t="s">
        <v>806</v>
      </c>
      <c r="O96" s="61" t="s">
        <v>806</v>
      </c>
      <c r="P96" s="170" t="s">
        <v>806</v>
      </c>
      <c r="Q96" s="22">
        <f t="shared" si="11"/>
        <v>0</v>
      </c>
      <c r="R96" s="22">
        <f t="shared" si="7"/>
        <v>0</v>
      </c>
      <c r="S96" s="9" t="str">
        <f t="shared" si="8"/>
        <v>-</v>
      </c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39"/>
      <c r="AH96" s="339"/>
      <c r="AI96" s="339"/>
      <c r="AJ96" s="339"/>
      <c r="AK96" s="339"/>
      <c r="AL96" s="339"/>
      <c r="AM96" s="339"/>
      <c r="AN96" s="339"/>
      <c r="AO96" s="339"/>
      <c r="AP96" s="339"/>
      <c r="AQ96" s="339"/>
      <c r="AR96" s="339"/>
      <c r="AS96" s="339"/>
      <c r="AT96" s="339"/>
      <c r="AU96" s="339"/>
      <c r="AV96" s="339"/>
      <c r="AW96" s="339"/>
      <c r="AX96" s="339"/>
      <c r="AY96" s="339"/>
      <c r="AZ96" s="339"/>
      <c r="BA96" s="339"/>
      <c r="BB96" s="339"/>
      <c r="BC96" s="339"/>
      <c r="BD96" s="339"/>
      <c r="BE96" s="339"/>
      <c r="BF96" s="339"/>
      <c r="BG96" s="339"/>
      <c r="BH96" s="339"/>
      <c r="BI96" s="339"/>
      <c r="BJ96" s="339"/>
      <c r="BK96" s="339"/>
      <c r="BL96" s="339"/>
      <c r="BM96" s="339"/>
      <c r="BN96" s="339"/>
      <c r="BO96" s="339"/>
      <c r="BP96" s="339"/>
      <c r="BQ96" s="339"/>
      <c r="BR96" s="339"/>
      <c r="BS96" s="339"/>
      <c r="BT96" s="339"/>
      <c r="BU96" s="339"/>
      <c r="BV96" s="339"/>
      <c r="BW96" s="339"/>
      <c r="BX96" s="339"/>
      <c r="BY96" s="339"/>
      <c r="BZ96" s="339"/>
      <c r="CA96" s="339"/>
      <c r="CB96" s="339"/>
      <c r="CC96" s="339"/>
      <c r="CD96" s="339"/>
      <c r="CE96" s="339"/>
      <c r="CF96" s="339"/>
      <c r="CG96" s="339"/>
      <c r="CH96" s="339"/>
      <c r="CI96" s="339"/>
      <c r="CJ96" s="339"/>
      <c r="CK96" s="339"/>
      <c r="CL96" s="339"/>
      <c r="CM96" s="339"/>
      <c r="CN96" s="339"/>
      <c r="CO96" s="339"/>
      <c r="CP96" s="339"/>
      <c r="CQ96" s="339"/>
      <c r="CR96" s="339"/>
      <c r="CS96" s="339"/>
      <c r="CT96" s="339"/>
      <c r="CU96" s="339"/>
      <c r="CV96" s="339"/>
      <c r="CW96" s="339"/>
      <c r="CX96" s="339"/>
      <c r="CY96" s="339"/>
      <c r="CZ96" s="339"/>
      <c r="DA96" s="339"/>
      <c r="DB96" s="339"/>
      <c r="DC96" s="339"/>
      <c r="DD96" s="339"/>
      <c r="DE96" s="339"/>
      <c r="DF96" s="339"/>
      <c r="DG96" s="339"/>
      <c r="DH96" s="339"/>
      <c r="DI96" s="339"/>
      <c r="DJ96" s="339"/>
      <c r="DK96" s="339"/>
      <c r="DL96" s="339"/>
      <c r="DM96" s="339"/>
      <c r="DN96" s="339"/>
      <c r="DO96" s="339"/>
      <c r="DP96" s="339"/>
      <c r="DQ96" s="339"/>
      <c r="DR96" s="339"/>
      <c r="DS96" s="339"/>
      <c r="DT96" s="339"/>
      <c r="DU96" s="339"/>
      <c r="DV96" s="339"/>
      <c r="DW96" s="339"/>
      <c r="DX96" s="339"/>
      <c r="DY96" s="339"/>
      <c r="DZ96" s="339"/>
      <c r="EA96" s="339"/>
      <c r="EB96" s="339"/>
      <c r="EC96" s="339"/>
      <c r="ED96" s="339"/>
      <c r="EE96" s="339"/>
      <c r="EF96" s="339"/>
      <c r="EG96" s="339"/>
      <c r="EH96" s="339"/>
      <c r="EI96" s="339"/>
      <c r="EJ96" s="339"/>
      <c r="EK96" s="339"/>
      <c r="EL96" s="339"/>
      <c r="EM96" s="339"/>
      <c r="EN96" s="339"/>
      <c r="EO96" s="339"/>
      <c r="EP96" s="339"/>
      <c r="EQ96" s="339"/>
      <c r="ER96" s="339"/>
      <c r="ES96" s="339"/>
      <c r="ET96" s="339"/>
      <c r="EU96" s="339"/>
      <c r="EV96" s="339"/>
      <c r="EW96" s="339"/>
      <c r="EX96" s="339"/>
      <c r="EY96" s="339"/>
      <c r="EZ96" s="339"/>
      <c r="FA96" s="339"/>
      <c r="FB96" s="339"/>
      <c r="FC96" s="339"/>
      <c r="FD96" s="339"/>
      <c r="FE96" s="339"/>
      <c r="FF96" s="339"/>
      <c r="FG96" s="339"/>
      <c r="FH96" s="339"/>
      <c r="FI96" s="339"/>
      <c r="FJ96" s="339"/>
      <c r="FK96" s="339"/>
      <c r="FL96" s="339"/>
      <c r="FM96" s="339"/>
      <c r="FN96" s="339"/>
      <c r="FO96" s="339"/>
      <c r="FP96" s="339"/>
      <c r="FQ96" s="339"/>
      <c r="FR96" s="339"/>
      <c r="FS96" s="339"/>
      <c r="FT96" s="339"/>
      <c r="FU96" s="339"/>
      <c r="FV96" s="339"/>
      <c r="FW96" s="339"/>
      <c r="FX96" s="339"/>
      <c r="FY96" s="339"/>
      <c r="FZ96" s="339"/>
      <c r="GA96" s="339"/>
      <c r="GB96" s="339"/>
      <c r="GC96" s="339"/>
      <c r="GD96" s="339"/>
      <c r="GE96" s="339"/>
      <c r="GF96" s="339"/>
      <c r="GG96" s="339"/>
      <c r="GH96" s="339"/>
      <c r="GI96" s="339"/>
      <c r="GJ96" s="339"/>
      <c r="GK96" s="339"/>
      <c r="GL96" s="339"/>
      <c r="GM96" s="339"/>
      <c r="GN96" s="339"/>
      <c r="GO96" s="339"/>
      <c r="GP96" s="339"/>
      <c r="GQ96" s="339"/>
      <c r="GR96" s="339"/>
      <c r="GS96" s="339"/>
      <c r="GT96" s="339"/>
      <c r="GU96" s="339"/>
      <c r="GV96" s="339"/>
      <c r="GW96" s="339"/>
      <c r="GX96" s="339"/>
      <c r="GY96" s="339"/>
      <c r="GZ96" s="339"/>
      <c r="HA96" s="339"/>
      <c r="HB96" s="339"/>
      <c r="HC96" s="339"/>
      <c r="HD96" s="339"/>
      <c r="HE96" s="339"/>
      <c r="HF96" s="339"/>
      <c r="HG96" s="339"/>
      <c r="HH96" s="339"/>
      <c r="HI96" s="339"/>
      <c r="HJ96" s="339"/>
      <c r="HK96" s="339"/>
      <c r="HL96" s="339"/>
      <c r="HM96" s="339"/>
      <c r="HN96" s="339"/>
      <c r="HO96" s="339"/>
      <c r="HP96" s="339"/>
      <c r="HQ96" s="339"/>
      <c r="HR96" s="339"/>
      <c r="HS96" s="339"/>
      <c r="HT96" s="339"/>
      <c r="HU96" s="339"/>
      <c r="HV96" s="339"/>
      <c r="HW96" s="339"/>
      <c r="HX96" s="339"/>
      <c r="HY96" s="339"/>
      <c r="HZ96" s="339"/>
      <c r="IA96" s="339"/>
      <c r="IB96" s="339"/>
      <c r="IC96" s="339"/>
      <c r="ID96" s="339"/>
      <c r="IE96" s="339"/>
      <c r="IF96" s="339"/>
      <c r="IG96" s="339"/>
      <c r="IH96" s="339"/>
      <c r="II96" s="339"/>
      <c r="IJ96" s="339"/>
      <c r="IK96" s="339"/>
      <c r="IL96" s="339"/>
      <c r="IM96" s="339"/>
      <c r="IN96" s="339"/>
      <c r="IO96" s="339"/>
      <c r="IP96" s="339"/>
      <c r="IQ96" s="339"/>
      <c r="IR96" s="339"/>
      <c r="IS96" s="339"/>
      <c r="IT96" s="340"/>
    </row>
    <row r="97" spans="1:254" s="341" customFormat="1" ht="37.25" customHeight="1">
      <c r="A97" s="346" t="s">
        <v>1450</v>
      </c>
      <c r="B97" s="334" t="s">
        <v>1392</v>
      </c>
      <c r="C97" s="334" t="s">
        <v>1393</v>
      </c>
      <c r="D97" s="8">
        <v>3</v>
      </c>
      <c r="E97" s="51">
        <v>399</v>
      </c>
      <c r="F97" s="17"/>
      <c r="G97" s="18"/>
      <c r="H97" s="19"/>
      <c r="I97" s="20"/>
      <c r="J97" s="335" t="s">
        <v>806</v>
      </c>
      <c r="K97" s="336" t="s">
        <v>806</v>
      </c>
      <c r="L97" s="337" t="s">
        <v>806</v>
      </c>
      <c r="M97" s="338" t="s">
        <v>806</v>
      </c>
      <c r="N97" s="60" t="s">
        <v>806</v>
      </c>
      <c r="O97" s="61" t="s">
        <v>806</v>
      </c>
      <c r="P97" s="170" t="s">
        <v>806</v>
      </c>
      <c r="Q97" s="22">
        <f t="shared" si="11"/>
        <v>0</v>
      </c>
      <c r="R97" s="22">
        <f t="shared" si="7"/>
        <v>0</v>
      </c>
      <c r="S97" s="9" t="str">
        <f t="shared" si="8"/>
        <v>-</v>
      </c>
      <c r="T97" s="339"/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39"/>
      <c r="AF97" s="339"/>
      <c r="AG97" s="339"/>
      <c r="AH97" s="339"/>
      <c r="AI97" s="339"/>
      <c r="AJ97" s="339"/>
      <c r="AK97" s="339"/>
      <c r="AL97" s="339"/>
      <c r="AM97" s="339"/>
      <c r="AN97" s="339"/>
      <c r="AO97" s="339"/>
      <c r="AP97" s="339"/>
      <c r="AQ97" s="339"/>
      <c r="AR97" s="339"/>
      <c r="AS97" s="339"/>
      <c r="AT97" s="339"/>
      <c r="AU97" s="339"/>
      <c r="AV97" s="339"/>
      <c r="AW97" s="339"/>
      <c r="AX97" s="339"/>
      <c r="AY97" s="339"/>
      <c r="AZ97" s="339"/>
      <c r="BA97" s="339"/>
      <c r="BB97" s="339"/>
      <c r="BC97" s="339"/>
      <c r="BD97" s="339"/>
      <c r="BE97" s="339"/>
      <c r="BF97" s="339"/>
      <c r="BG97" s="339"/>
      <c r="BH97" s="339"/>
      <c r="BI97" s="339"/>
      <c r="BJ97" s="339"/>
      <c r="BK97" s="339"/>
      <c r="BL97" s="339"/>
      <c r="BM97" s="339"/>
      <c r="BN97" s="339"/>
      <c r="BO97" s="339"/>
      <c r="BP97" s="339"/>
      <c r="BQ97" s="339"/>
      <c r="BR97" s="339"/>
      <c r="BS97" s="339"/>
      <c r="BT97" s="339"/>
      <c r="BU97" s="339"/>
      <c r="BV97" s="339"/>
      <c r="BW97" s="339"/>
      <c r="BX97" s="339"/>
      <c r="BY97" s="339"/>
      <c r="BZ97" s="339"/>
      <c r="CA97" s="339"/>
      <c r="CB97" s="339"/>
      <c r="CC97" s="339"/>
      <c r="CD97" s="339"/>
      <c r="CE97" s="339"/>
      <c r="CF97" s="339"/>
      <c r="CG97" s="339"/>
      <c r="CH97" s="339"/>
      <c r="CI97" s="339"/>
      <c r="CJ97" s="339"/>
      <c r="CK97" s="339"/>
      <c r="CL97" s="339"/>
      <c r="CM97" s="339"/>
      <c r="CN97" s="339"/>
      <c r="CO97" s="339"/>
      <c r="CP97" s="339"/>
      <c r="CQ97" s="339"/>
      <c r="CR97" s="339"/>
      <c r="CS97" s="339"/>
      <c r="CT97" s="339"/>
      <c r="CU97" s="339"/>
      <c r="CV97" s="339"/>
      <c r="CW97" s="339"/>
      <c r="CX97" s="339"/>
      <c r="CY97" s="339"/>
      <c r="CZ97" s="339"/>
      <c r="DA97" s="339"/>
      <c r="DB97" s="339"/>
      <c r="DC97" s="339"/>
      <c r="DD97" s="339"/>
      <c r="DE97" s="339"/>
      <c r="DF97" s="339"/>
      <c r="DG97" s="339"/>
      <c r="DH97" s="339"/>
      <c r="DI97" s="339"/>
      <c r="DJ97" s="339"/>
      <c r="DK97" s="339"/>
      <c r="DL97" s="339"/>
      <c r="DM97" s="339"/>
      <c r="DN97" s="339"/>
      <c r="DO97" s="339"/>
      <c r="DP97" s="339"/>
      <c r="DQ97" s="339"/>
      <c r="DR97" s="339"/>
      <c r="DS97" s="339"/>
      <c r="DT97" s="339"/>
      <c r="DU97" s="339"/>
      <c r="DV97" s="339"/>
      <c r="DW97" s="339"/>
      <c r="DX97" s="339"/>
      <c r="DY97" s="339"/>
      <c r="DZ97" s="339"/>
      <c r="EA97" s="339"/>
      <c r="EB97" s="339"/>
      <c r="EC97" s="339"/>
      <c r="ED97" s="339"/>
      <c r="EE97" s="339"/>
      <c r="EF97" s="339"/>
      <c r="EG97" s="339"/>
      <c r="EH97" s="339"/>
      <c r="EI97" s="339"/>
      <c r="EJ97" s="339"/>
      <c r="EK97" s="339"/>
      <c r="EL97" s="339"/>
      <c r="EM97" s="339"/>
      <c r="EN97" s="339"/>
      <c r="EO97" s="339"/>
      <c r="EP97" s="339"/>
      <c r="EQ97" s="339"/>
      <c r="ER97" s="339"/>
      <c r="ES97" s="339"/>
      <c r="ET97" s="339"/>
      <c r="EU97" s="339"/>
      <c r="EV97" s="339"/>
      <c r="EW97" s="339"/>
      <c r="EX97" s="339"/>
      <c r="EY97" s="339"/>
      <c r="EZ97" s="339"/>
      <c r="FA97" s="339"/>
      <c r="FB97" s="339"/>
      <c r="FC97" s="339"/>
      <c r="FD97" s="339"/>
      <c r="FE97" s="339"/>
      <c r="FF97" s="339"/>
      <c r="FG97" s="339"/>
      <c r="FH97" s="339"/>
      <c r="FI97" s="339"/>
      <c r="FJ97" s="339"/>
      <c r="FK97" s="339"/>
      <c r="FL97" s="339"/>
      <c r="FM97" s="339"/>
      <c r="FN97" s="339"/>
      <c r="FO97" s="339"/>
      <c r="FP97" s="339"/>
      <c r="FQ97" s="339"/>
      <c r="FR97" s="339"/>
      <c r="FS97" s="339"/>
      <c r="FT97" s="339"/>
      <c r="FU97" s="339"/>
      <c r="FV97" s="339"/>
      <c r="FW97" s="339"/>
      <c r="FX97" s="339"/>
      <c r="FY97" s="339"/>
      <c r="FZ97" s="339"/>
      <c r="GA97" s="339"/>
      <c r="GB97" s="339"/>
      <c r="GC97" s="339"/>
      <c r="GD97" s="339"/>
      <c r="GE97" s="339"/>
      <c r="GF97" s="339"/>
      <c r="GG97" s="339"/>
      <c r="GH97" s="339"/>
      <c r="GI97" s="339"/>
      <c r="GJ97" s="339"/>
      <c r="GK97" s="339"/>
      <c r="GL97" s="339"/>
      <c r="GM97" s="339"/>
      <c r="GN97" s="339"/>
      <c r="GO97" s="339"/>
      <c r="GP97" s="339"/>
      <c r="GQ97" s="339"/>
      <c r="GR97" s="339"/>
      <c r="GS97" s="339"/>
      <c r="GT97" s="339"/>
      <c r="GU97" s="339"/>
      <c r="GV97" s="339"/>
      <c r="GW97" s="339"/>
      <c r="GX97" s="339"/>
      <c r="GY97" s="339"/>
      <c r="GZ97" s="339"/>
      <c r="HA97" s="339"/>
      <c r="HB97" s="339"/>
      <c r="HC97" s="339"/>
      <c r="HD97" s="339"/>
      <c r="HE97" s="339"/>
      <c r="HF97" s="339"/>
      <c r="HG97" s="339"/>
      <c r="HH97" s="339"/>
      <c r="HI97" s="339"/>
      <c r="HJ97" s="339"/>
      <c r="HK97" s="339"/>
      <c r="HL97" s="339"/>
      <c r="HM97" s="339"/>
      <c r="HN97" s="339"/>
      <c r="HO97" s="339"/>
      <c r="HP97" s="339"/>
      <c r="HQ97" s="339"/>
      <c r="HR97" s="339"/>
      <c r="HS97" s="339"/>
      <c r="HT97" s="339"/>
      <c r="HU97" s="339"/>
      <c r="HV97" s="339"/>
      <c r="HW97" s="339"/>
      <c r="HX97" s="339"/>
      <c r="HY97" s="339"/>
      <c r="HZ97" s="339"/>
      <c r="IA97" s="339"/>
      <c r="IB97" s="339"/>
      <c r="IC97" s="339"/>
      <c r="ID97" s="339"/>
      <c r="IE97" s="339"/>
      <c r="IF97" s="339"/>
      <c r="IG97" s="339"/>
      <c r="IH97" s="339"/>
      <c r="II97" s="339"/>
      <c r="IJ97" s="339"/>
      <c r="IK97" s="339"/>
      <c r="IL97" s="339"/>
      <c r="IM97" s="339"/>
      <c r="IN97" s="339"/>
      <c r="IO97" s="339"/>
      <c r="IP97" s="339"/>
      <c r="IQ97" s="339"/>
      <c r="IR97" s="339"/>
      <c r="IS97" s="339"/>
      <c r="IT97" s="340"/>
    </row>
    <row r="98" spans="1:254" s="341" customFormat="1" ht="37.25" customHeight="1">
      <c r="A98" s="44" t="s">
        <v>1450</v>
      </c>
      <c r="B98" s="334" t="s">
        <v>1394</v>
      </c>
      <c r="C98" s="334" t="s">
        <v>1395</v>
      </c>
      <c r="D98" s="8">
        <v>3</v>
      </c>
      <c r="E98" s="51">
        <v>356</v>
      </c>
      <c r="F98" s="17"/>
      <c r="G98" s="18"/>
      <c r="H98" s="19"/>
      <c r="I98" s="20"/>
      <c r="J98" s="335" t="s">
        <v>806</v>
      </c>
      <c r="K98" s="336" t="s">
        <v>806</v>
      </c>
      <c r="L98" s="337" t="s">
        <v>806</v>
      </c>
      <c r="M98" s="338" t="s">
        <v>806</v>
      </c>
      <c r="N98" s="60" t="s">
        <v>806</v>
      </c>
      <c r="O98" s="61" t="s">
        <v>806</v>
      </c>
      <c r="P98" s="170" t="s">
        <v>806</v>
      </c>
      <c r="Q98" s="22">
        <f t="shared" si="11"/>
        <v>0</v>
      </c>
      <c r="R98" s="22">
        <f t="shared" si="7"/>
        <v>0</v>
      </c>
      <c r="S98" s="9" t="str">
        <f t="shared" si="8"/>
        <v>-</v>
      </c>
      <c r="T98" s="339"/>
      <c r="U98" s="339"/>
      <c r="V98" s="339"/>
      <c r="W98" s="339"/>
      <c r="X98" s="339"/>
      <c r="Y98" s="339"/>
      <c r="Z98" s="339"/>
      <c r="AA98" s="339"/>
      <c r="AB98" s="339"/>
      <c r="AC98" s="339"/>
      <c r="AD98" s="339"/>
      <c r="AE98" s="339"/>
      <c r="AF98" s="339"/>
      <c r="AG98" s="339"/>
      <c r="AH98" s="339"/>
      <c r="AI98" s="339"/>
      <c r="AJ98" s="339"/>
      <c r="AK98" s="339"/>
      <c r="AL98" s="339"/>
      <c r="AM98" s="339"/>
      <c r="AN98" s="339"/>
      <c r="AO98" s="339"/>
      <c r="AP98" s="339"/>
      <c r="AQ98" s="339"/>
      <c r="AR98" s="339"/>
      <c r="AS98" s="339"/>
      <c r="AT98" s="339"/>
      <c r="AU98" s="339"/>
      <c r="AV98" s="339"/>
      <c r="AW98" s="339"/>
      <c r="AX98" s="339"/>
      <c r="AY98" s="339"/>
      <c r="AZ98" s="339"/>
      <c r="BA98" s="339"/>
      <c r="BB98" s="339"/>
      <c r="BC98" s="339"/>
      <c r="BD98" s="339"/>
      <c r="BE98" s="339"/>
      <c r="BF98" s="339"/>
      <c r="BG98" s="339"/>
      <c r="BH98" s="339"/>
      <c r="BI98" s="339"/>
      <c r="BJ98" s="339"/>
      <c r="BK98" s="339"/>
      <c r="BL98" s="339"/>
      <c r="BM98" s="339"/>
      <c r="BN98" s="339"/>
      <c r="BO98" s="339"/>
      <c r="BP98" s="339"/>
      <c r="BQ98" s="339"/>
      <c r="BR98" s="339"/>
      <c r="BS98" s="339"/>
      <c r="BT98" s="339"/>
      <c r="BU98" s="339"/>
      <c r="BV98" s="339"/>
      <c r="BW98" s="339"/>
      <c r="BX98" s="339"/>
      <c r="BY98" s="339"/>
      <c r="BZ98" s="339"/>
      <c r="CA98" s="339"/>
      <c r="CB98" s="339"/>
      <c r="CC98" s="339"/>
      <c r="CD98" s="339"/>
      <c r="CE98" s="339"/>
      <c r="CF98" s="339"/>
      <c r="CG98" s="339"/>
      <c r="CH98" s="339"/>
      <c r="CI98" s="339"/>
      <c r="CJ98" s="339"/>
      <c r="CK98" s="339"/>
      <c r="CL98" s="339"/>
      <c r="CM98" s="339"/>
      <c r="CN98" s="339"/>
      <c r="CO98" s="339"/>
      <c r="CP98" s="339"/>
      <c r="CQ98" s="339"/>
      <c r="CR98" s="339"/>
      <c r="CS98" s="339"/>
      <c r="CT98" s="339"/>
      <c r="CU98" s="339"/>
      <c r="CV98" s="339"/>
      <c r="CW98" s="339"/>
      <c r="CX98" s="339"/>
      <c r="CY98" s="339"/>
      <c r="CZ98" s="339"/>
      <c r="DA98" s="339"/>
      <c r="DB98" s="339"/>
      <c r="DC98" s="339"/>
      <c r="DD98" s="339"/>
      <c r="DE98" s="339"/>
      <c r="DF98" s="339"/>
      <c r="DG98" s="339"/>
      <c r="DH98" s="339"/>
      <c r="DI98" s="339"/>
      <c r="DJ98" s="339"/>
      <c r="DK98" s="339"/>
      <c r="DL98" s="339"/>
      <c r="DM98" s="339"/>
      <c r="DN98" s="339"/>
      <c r="DO98" s="339"/>
      <c r="DP98" s="339"/>
      <c r="DQ98" s="339"/>
      <c r="DR98" s="339"/>
      <c r="DS98" s="339"/>
      <c r="DT98" s="339"/>
      <c r="DU98" s="339"/>
      <c r="DV98" s="339"/>
      <c r="DW98" s="339"/>
      <c r="DX98" s="339"/>
      <c r="DY98" s="339"/>
      <c r="DZ98" s="339"/>
      <c r="EA98" s="339"/>
      <c r="EB98" s="339"/>
      <c r="EC98" s="339"/>
      <c r="ED98" s="339"/>
      <c r="EE98" s="339"/>
      <c r="EF98" s="339"/>
      <c r="EG98" s="339"/>
      <c r="EH98" s="339"/>
      <c r="EI98" s="339"/>
      <c r="EJ98" s="339"/>
      <c r="EK98" s="339"/>
      <c r="EL98" s="339"/>
      <c r="EM98" s="339"/>
      <c r="EN98" s="339"/>
      <c r="EO98" s="339"/>
      <c r="EP98" s="339"/>
      <c r="EQ98" s="339"/>
      <c r="ER98" s="339"/>
      <c r="ES98" s="339"/>
      <c r="ET98" s="339"/>
      <c r="EU98" s="339"/>
      <c r="EV98" s="339"/>
      <c r="EW98" s="339"/>
      <c r="EX98" s="339"/>
      <c r="EY98" s="339"/>
      <c r="EZ98" s="339"/>
      <c r="FA98" s="339"/>
      <c r="FB98" s="339"/>
      <c r="FC98" s="339"/>
      <c r="FD98" s="339"/>
      <c r="FE98" s="339"/>
      <c r="FF98" s="339"/>
      <c r="FG98" s="339"/>
      <c r="FH98" s="339"/>
      <c r="FI98" s="339"/>
      <c r="FJ98" s="339"/>
      <c r="FK98" s="339"/>
      <c r="FL98" s="339"/>
      <c r="FM98" s="339"/>
      <c r="FN98" s="339"/>
      <c r="FO98" s="339"/>
      <c r="FP98" s="339"/>
      <c r="FQ98" s="339"/>
      <c r="FR98" s="339"/>
      <c r="FS98" s="339"/>
      <c r="FT98" s="339"/>
      <c r="FU98" s="339"/>
      <c r="FV98" s="339"/>
      <c r="FW98" s="339"/>
      <c r="FX98" s="339"/>
      <c r="FY98" s="339"/>
      <c r="FZ98" s="339"/>
      <c r="GA98" s="339"/>
      <c r="GB98" s="339"/>
      <c r="GC98" s="339"/>
      <c r="GD98" s="339"/>
      <c r="GE98" s="339"/>
      <c r="GF98" s="339"/>
      <c r="GG98" s="339"/>
      <c r="GH98" s="339"/>
      <c r="GI98" s="339"/>
      <c r="GJ98" s="339"/>
      <c r="GK98" s="339"/>
      <c r="GL98" s="339"/>
      <c r="GM98" s="339"/>
      <c r="GN98" s="339"/>
      <c r="GO98" s="339"/>
      <c r="GP98" s="339"/>
      <c r="GQ98" s="339"/>
      <c r="GR98" s="339"/>
      <c r="GS98" s="339"/>
      <c r="GT98" s="339"/>
      <c r="GU98" s="339"/>
      <c r="GV98" s="339"/>
      <c r="GW98" s="339"/>
      <c r="GX98" s="339"/>
      <c r="GY98" s="339"/>
      <c r="GZ98" s="339"/>
      <c r="HA98" s="339"/>
      <c r="HB98" s="339"/>
      <c r="HC98" s="339"/>
      <c r="HD98" s="339"/>
      <c r="HE98" s="339"/>
      <c r="HF98" s="339"/>
      <c r="HG98" s="339"/>
      <c r="HH98" s="339"/>
      <c r="HI98" s="339"/>
      <c r="HJ98" s="339"/>
      <c r="HK98" s="339"/>
      <c r="HL98" s="339"/>
      <c r="HM98" s="339"/>
      <c r="HN98" s="339"/>
      <c r="HO98" s="339"/>
      <c r="HP98" s="339"/>
      <c r="HQ98" s="339"/>
      <c r="HR98" s="339"/>
      <c r="HS98" s="339"/>
      <c r="HT98" s="339"/>
      <c r="HU98" s="339"/>
      <c r="HV98" s="339"/>
      <c r="HW98" s="339"/>
      <c r="HX98" s="339"/>
      <c r="HY98" s="339"/>
      <c r="HZ98" s="339"/>
      <c r="IA98" s="339"/>
      <c r="IB98" s="339"/>
      <c r="IC98" s="339"/>
      <c r="ID98" s="339"/>
      <c r="IE98" s="339"/>
      <c r="IF98" s="339"/>
      <c r="IG98" s="339"/>
      <c r="IH98" s="339"/>
      <c r="II98" s="339"/>
      <c r="IJ98" s="339"/>
      <c r="IK98" s="339"/>
      <c r="IL98" s="339"/>
      <c r="IM98" s="339"/>
      <c r="IN98" s="339"/>
      <c r="IO98" s="339"/>
      <c r="IP98" s="339"/>
      <c r="IQ98" s="339"/>
      <c r="IR98" s="339"/>
      <c r="IS98" s="339"/>
      <c r="IT98" s="340"/>
    </row>
    <row r="99" spans="1:254" s="341" customFormat="1" ht="37.25" customHeight="1">
      <c r="A99" s="44" t="s">
        <v>1450</v>
      </c>
      <c r="B99" s="334" t="s">
        <v>1396</v>
      </c>
      <c r="C99" s="334" t="s">
        <v>1397</v>
      </c>
      <c r="D99" s="8">
        <v>3</v>
      </c>
      <c r="E99" s="51">
        <v>392</v>
      </c>
      <c r="F99" s="17"/>
      <c r="G99" s="18"/>
      <c r="H99" s="19"/>
      <c r="I99" s="20"/>
      <c r="J99" s="335" t="s">
        <v>806</v>
      </c>
      <c r="K99" s="336" t="s">
        <v>806</v>
      </c>
      <c r="L99" s="337" t="s">
        <v>806</v>
      </c>
      <c r="M99" s="338" t="s">
        <v>806</v>
      </c>
      <c r="N99" s="60" t="s">
        <v>806</v>
      </c>
      <c r="O99" s="61" t="s">
        <v>806</v>
      </c>
      <c r="P99" s="170" t="s">
        <v>806</v>
      </c>
      <c r="Q99" s="22">
        <f t="shared" si="11"/>
        <v>0</v>
      </c>
      <c r="R99" s="22">
        <f t="shared" si="7"/>
        <v>0</v>
      </c>
      <c r="S99" s="9" t="str">
        <f t="shared" si="8"/>
        <v>-</v>
      </c>
      <c r="T99" s="339"/>
      <c r="U99" s="339"/>
      <c r="V99" s="339"/>
      <c r="W99" s="339"/>
      <c r="X99" s="339"/>
      <c r="Y99" s="339"/>
      <c r="Z99" s="339"/>
      <c r="AA99" s="339"/>
      <c r="AB99" s="339"/>
      <c r="AC99" s="339"/>
      <c r="AD99" s="339"/>
      <c r="AE99" s="339"/>
      <c r="AF99" s="339"/>
      <c r="AG99" s="339"/>
      <c r="AH99" s="339"/>
      <c r="AI99" s="339"/>
      <c r="AJ99" s="339"/>
      <c r="AK99" s="339"/>
      <c r="AL99" s="339"/>
      <c r="AM99" s="339"/>
      <c r="AN99" s="339"/>
      <c r="AO99" s="339"/>
      <c r="AP99" s="339"/>
      <c r="AQ99" s="339"/>
      <c r="AR99" s="339"/>
      <c r="AS99" s="339"/>
      <c r="AT99" s="339"/>
      <c r="AU99" s="339"/>
      <c r="AV99" s="339"/>
      <c r="AW99" s="339"/>
      <c r="AX99" s="339"/>
      <c r="AY99" s="339"/>
      <c r="AZ99" s="339"/>
      <c r="BA99" s="339"/>
      <c r="BB99" s="339"/>
      <c r="BC99" s="339"/>
      <c r="BD99" s="339"/>
      <c r="BE99" s="339"/>
      <c r="BF99" s="339"/>
      <c r="BG99" s="339"/>
      <c r="BH99" s="339"/>
      <c r="BI99" s="339"/>
      <c r="BJ99" s="339"/>
      <c r="BK99" s="339"/>
      <c r="BL99" s="339"/>
      <c r="BM99" s="339"/>
      <c r="BN99" s="339"/>
      <c r="BO99" s="339"/>
      <c r="BP99" s="339"/>
      <c r="BQ99" s="339"/>
      <c r="BR99" s="339"/>
      <c r="BS99" s="339"/>
      <c r="BT99" s="339"/>
      <c r="BU99" s="339"/>
      <c r="BV99" s="339"/>
      <c r="BW99" s="339"/>
      <c r="BX99" s="339"/>
      <c r="BY99" s="339"/>
      <c r="BZ99" s="339"/>
      <c r="CA99" s="339"/>
      <c r="CB99" s="339"/>
      <c r="CC99" s="339"/>
      <c r="CD99" s="339"/>
      <c r="CE99" s="339"/>
      <c r="CF99" s="339"/>
      <c r="CG99" s="339"/>
      <c r="CH99" s="339"/>
      <c r="CI99" s="339"/>
      <c r="CJ99" s="339"/>
      <c r="CK99" s="339"/>
      <c r="CL99" s="339"/>
      <c r="CM99" s="339"/>
      <c r="CN99" s="339"/>
      <c r="CO99" s="339"/>
      <c r="CP99" s="339"/>
      <c r="CQ99" s="339"/>
      <c r="CR99" s="339"/>
      <c r="CS99" s="339"/>
      <c r="CT99" s="339"/>
      <c r="CU99" s="339"/>
      <c r="CV99" s="339"/>
      <c r="CW99" s="339"/>
      <c r="CX99" s="339"/>
      <c r="CY99" s="339"/>
      <c r="CZ99" s="339"/>
      <c r="DA99" s="339"/>
      <c r="DB99" s="339"/>
      <c r="DC99" s="339"/>
      <c r="DD99" s="339"/>
      <c r="DE99" s="339"/>
      <c r="DF99" s="339"/>
      <c r="DG99" s="339"/>
      <c r="DH99" s="339"/>
      <c r="DI99" s="339"/>
      <c r="DJ99" s="339"/>
      <c r="DK99" s="339"/>
      <c r="DL99" s="339"/>
      <c r="DM99" s="339"/>
      <c r="DN99" s="339"/>
      <c r="DO99" s="339"/>
      <c r="DP99" s="339"/>
      <c r="DQ99" s="339"/>
      <c r="DR99" s="339"/>
      <c r="DS99" s="339"/>
      <c r="DT99" s="339"/>
      <c r="DU99" s="339"/>
      <c r="DV99" s="339"/>
      <c r="DW99" s="339"/>
      <c r="DX99" s="339"/>
      <c r="DY99" s="339"/>
      <c r="DZ99" s="339"/>
      <c r="EA99" s="339"/>
      <c r="EB99" s="339"/>
      <c r="EC99" s="339"/>
      <c r="ED99" s="339"/>
      <c r="EE99" s="339"/>
      <c r="EF99" s="339"/>
      <c r="EG99" s="339"/>
      <c r="EH99" s="339"/>
      <c r="EI99" s="339"/>
      <c r="EJ99" s="339"/>
      <c r="EK99" s="339"/>
      <c r="EL99" s="339"/>
      <c r="EM99" s="339"/>
      <c r="EN99" s="339"/>
      <c r="EO99" s="339"/>
      <c r="EP99" s="339"/>
      <c r="EQ99" s="339"/>
      <c r="ER99" s="339"/>
      <c r="ES99" s="339"/>
      <c r="ET99" s="339"/>
      <c r="EU99" s="339"/>
      <c r="EV99" s="339"/>
      <c r="EW99" s="339"/>
      <c r="EX99" s="339"/>
      <c r="EY99" s="339"/>
      <c r="EZ99" s="339"/>
      <c r="FA99" s="339"/>
      <c r="FB99" s="339"/>
      <c r="FC99" s="339"/>
      <c r="FD99" s="339"/>
      <c r="FE99" s="339"/>
      <c r="FF99" s="339"/>
      <c r="FG99" s="339"/>
      <c r="FH99" s="339"/>
      <c r="FI99" s="339"/>
      <c r="FJ99" s="339"/>
      <c r="FK99" s="339"/>
      <c r="FL99" s="339"/>
      <c r="FM99" s="339"/>
      <c r="FN99" s="339"/>
      <c r="FO99" s="339"/>
      <c r="FP99" s="339"/>
      <c r="FQ99" s="339"/>
      <c r="FR99" s="339"/>
      <c r="FS99" s="339"/>
      <c r="FT99" s="339"/>
      <c r="FU99" s="339"/>
      <c r="FV99" s="339"/>
      <c r="FW99" s="339"/>
      <c r="FX99" s="339"/>
      <c r="FY99" s="339"/>
      <c r="FZ99" s="339"/>
      <c r="GA99" s="339"/>
      <c r="GB99" s="339"/>
      <c r="GC99" s="339"/>
      <c r="GD99" s="339"/>
      <c r="GE99" s="339"/>
      <c r="GF99" s="339"/>
      <c r="GG99" s="339"/>
      <c r="GH99" s="339"/>
      <c r="GI99" s="339"/>
      <c r="GJ99" s="339"/>
      <c r="GK99" s="339"/>
      <c r="GL99" s="339"/>
      <c r="GM99" s="339"/>
      <c r="GN99" s="339"/>
      <c r="GO99" s="339"/>
      <c r="GP99" s="339"/>
      <c r="GQ99" s="339"/>
      <c r="GR99" s="339"/>
      <c r="GS99" s="339"/>
      <c r="GT99" s="339"/>
      <c r="GU99" s="339"/>
      <c r="GV99" s="339"/>
      <c r="GW99" s="339"/>
      <c r="GX99" s="339"/>
      <c r="GY99" s="339"/>
      <c r="GZ99" s="339"/>
      <c r="HA99" s="339"/>
      <c r="HB99" s="339"/>
      <c r="HC99" s="339"/>
      <c r="HD99" s="339"/>
      <c r="HE99" s="339"/>
      <c r="HF99" s="339"/>
      <c r="HG99" s="339"/>
      <c r="HH99" s="339"/>
      <c r="HI99" s="339"/>
      <c r="HJ99" s="339"/>
      <c r="HK99" s="339"/>
      <c r="HL99" s="339"/>
      <c r="HM99" s="339"/>
      <c r="HN99" s="339"/>
      <c r="HO99" s="339"/>
      <c r="HP99" s="339"/>
      <c r="HQ99" s="339"/>
      <c r="HR99" s="339"/>
      <c r="HS99" s="339"/>
      <c r="HT99" s="339"/>
      <c r="HU99" s="339"/>
      <c r="HV99" s="339"/>
      <c r="HW99" s="339"/>
      <c r="HX99" s="339"/>
      <c r="HY99" s="339"/>
      <c r="HZ99" s="339"/>
      <c r="IA99" s="339"/>
      <c r="IB99" s="339"/>
      <c r="IC99" s="339"/>
      <c r="ID99" s="339"/>
      <c r="IE99" s="339"/>
      <c r="IF99" s="339"/>
      <c r="IG99" s="339"/>
      <c r="IH99" s="339"/>
      <c r="II99" s="339"/>
      <c r="IJ99" s="339"/>
      <c r="IK99" s="339"/>
      <c r="IL99" s="339"/>
      <c r="IM99" s="339"/>
      <c r="IN99" s="339"/>
      <c r="IO99" s="339"/>
      <c r="IP99" s="339"/>
      <c r="IQ99" s="339"/>
      <c r="IR99" s="339"/>
      <c r="IS99" s="339"/>
      <c r="IT99" s="340"/>
    </row>
    <row r="100" spans="1:254" s="341" customFormat="1" ht="37.25" customHeight="1">
      <c r="A100" s="44" t="s">
        <v>1450</v>
      </c>
      <c r="B100" s="334" t="s">
        <v>1398</v>
      </c>
      <c r="C100" s="334" t="s">
        <v>1399</v>
      </c>
      <c r="D100" s="8">
        <v>3</v>
      </c>
      <c r="E100" s="51">
        <v>341</v>
      </c>
      <c r="F100" s="17"/>
      <c r="G100" s="18"/>
      <c r="H100" s="19"/>
      <c r="I100" s="20"/>
      <c r="J100" s="335" t="s">
        <v>806</v>
      </c>
      <c r="K100" s="336" t="s">
        <v>806</v>
      </c>
      <c r="L100" s="337" t="s">
        <v>806</v>
      </c>
      <c r="M100" s="338" t="s">
        <v>806</v>
      </c>
      <c r="N100" s="60" t="s">
        <v>806</v>
      </c>
      <c r="O100" s="61" t="s">
        <v>806</v>
      </c>
      <c r="P100" s="170" t="s">
        <v>806</v>
      </c>
      <c r="Q100" s="22">
        <f t="shared" si="11"/>
        <v>0</v>
      </c>
      <c r="R100" s="22">
        <f t="shared" si="7"/>
        <v>0</v>
      </c>
      <c r="S100" s="9" t="str">
        <f t="shared" si="8"/>
        <v>-</v>
      </c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39"/>
      <c r="AV100" s="339"/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39"/>
      <c r="CC100" s="339"/>
      <c r="CD100" s="339"/>
      <c r="CE100" s="339"/>
      <c r="CF100" s="339"/>
      <c r="CG100" s="339"/>
      <c r="CH100" s="339"/>
      <c r="CI100" s="339"/>
      <c r="CJ100" s="339"/>
      <c r="CK100" s="339"/>
      <c r="CL100" s="339"/>
      <c r="CM100" s="339"/>
      <c r="CN100" s="339"/>
      <c r="CO100" s="339"/>
      <c r="CP100" s="339"/>
      <c r="CQ100" s="339"/>
      <c r="CR100" s="339"/>
      <c r="CS100" s="339"/>
      <c r="CT100" s="339"/>
      <c r="CU100" s="339"/>
      <c r="CV100" s="339"/>
      <c r="CW100" s="339"/>
      <c r="CX100" s="339"/>
      <c r="CY100" s="339"/>
      <c r="CZ100" s="339"/>
      <c r="DA100" s="339"/>
      <c r="DB100" s="339"/>
      <c r="DC100" s="339"/>
      <c r="DD100" s="339"/>
      <c r="DE100" s="339"/>
      <c r="DF100" s="339"/>
      <c r="DG100" s="339"/>
      <c r="DH100" s="339"/>
      <c r="DI100" s="339"/>
      <c r="DJ100" s="339"/>
      <c r="DK100" s="339"/>
      <c r="DL100" s="339"/>
      <c r="DM100" s="339"/>
      <c r="DN100" s="339"/>
      <c r="DO100" s="339"/>
      <c r="DP100" s="339"/>
      <c r="DQ100" s="339"/>
      <c r="DR100" s="339"/>
      <c r="DS100" s="339"/>
      <c r="DT100" s="339"/>
      <c r="DU100" s="339"/>
      <c r="DV100" s="339"/>
      <c r="DW100" s="339"/>
      <c r="DX100" s="339"/>
      <c r="DY100" s="339"/>
      <c r="DZ100" s="339"/>
      <c r="EA100" s="339"/>
      <c r="EB100" s="339"/>
      <c r="EC100" s="339"/>
      <c r="ED100" s="339"/>
      <c r="EE100" s="339"/>
      <c r="EF100" s="339"/>
      <c r="EG100" s="339"/>
      <c r="EH100" s="339"/>
      <c r="EI100" s="339"/>
      <c r="EJ100" s="339"/>
      <c r="EK100" s="339"/>
      <c r="EL100" s="339"/>
      <c r="EM100" s="339"/>
      <c r="EN100" s="339"/>
      <c r="EO100" s="339"/>
      <c r="EP100" s="339"/>
      <c r="EQ100" s="339"/>
      <c r="ER100" s="339"/>
      <c r="ES100" s="339"/>
      <c r="ET100" s="339"/>
      <c r="EU100" s="339"/>
      <c r="EV100" s="339"/>
      <c r="EW100" s="339"/>
      <c r="EX100" s="339"/>
      <c r="EY100" s="339"/>
      <c r="EZ100" s="339"/>
      <c r="FA100" s="339"/>
      <c r="FB100" s="339"/>
      <c r="FC100" s="339"/>
      <c r="FD100" s="339"/>
      <c r="FE100" s="339"/>
      <c r="FF100" s="339"/>
      <c r="FG100" s="339"/>
      <c r="FH100" s="339"/>
      <c r="FI100" s="339"/>
      <c r="FJ100" s="339"/>
      <c r="FK100" s="339"/>
      <c r="FL100" s="339"/>
      <c r="FM100" s="339"/>
      <c r="FN100" s="339"/>
      <c r="FO100" s="339"/>
      <c r="FP100" s="339"/>
      <c r="FQ100" s="339"/>
      <c r="FR100" s="339"/>
      <c r="FS100" s="339"/>
      <c r="FT100" s="339"/>
      <c r="FU100" s="339"/>
      <c r="FV100" s="339"/>
      <c r="FW100" s="339"/>
      <c r="FX100" s="339"/>
      <c r="FY100" s="339"/>
      <c r="FZ100" s="339"/>
      <c r="GA100" s="339"/>
      <c r="GB100" s="339"/>
      <c r="GC100" s="339"/>
      <c r="GD100" s="339"/>
      <c r="GE100" s="339"/>
      <c r="GF100" s="339"/>
      <c r="GG100" s="339"/>
      <c r="GH100" s="339"/>
      <c r="GI100" s="339"/>
      <c r="GJ100" s="339"/>
      <c r="GK100" s="339"/>
      <c r="GL100" s="339"/>
      <c r="GM100" s="339"/>
      <c r="GN100" s="339"/>
      <c r="GO100" s="339"/>
      <c r="GP100" s="339"/>
      <c r="GQ100" s="339"/>
      <c r="GR100" s="339"/>
      <c r="GS100" s="339"/>
      <c r="GT100" s="339"/>
      <c r="GU100" s="339"/>
      <c r="GV100" s="339"/>
      <c r="GW100" s="339"/>
      <c r="GX100" s="339"/>
      <c r="GY100" s="339"/>
      <c r="GZ100" s="339"/>
      <c r="HA100" s="339"/>
      <c r="HB100" s="339"/>
      <c r="HC100" s="339"/>
      <c r="HD100" s="339"/>
      <c r="HE100" s="339"/>
      <c r="HF100" s="339"/>
      <c r="HG100" s="339"/>
      <c r="HH100" s="339"/>
      <c r="HI100" s="339"/>
      <c r="HJ100" s="339"/>
      <c r="HK100" s="339"/>
      <c r="HL100" s="339"/>
      <c r="HM100" s="339"/>
      <c r="HN100" s="339"/>
      <c r="HO100" s="339"/>
      <c r="HP100" s="339"/>
      <c r="HQ100" s="339"/>
      <c r="HR100" s="339"/>
      <c r="HS100" s="339"/>
      <c r="HT100" s="339"/>
      <c r="HU100" s="339"/>
      <c r="HV100" s="339"/>
      <c r="HW100" s="339"/>
      <c r="HX100" s="339"/>
      <c r="HY100" s="339"/>
      <c r="HZ100" s="339"/>
      <c r="IA100" s="339"/>
      <c r="IB100" s="339"/>
      <c r="IC100" s="339"/>
      <c r="ID100" s="339"/>
      <c r="IE100" s="339"/>
      <c r="IF100" s="339"/>
      <c r="IG100" s="339"/>
      <c r="IH100" s="339"/>
      <c r="II100" s="339"/>
      <c r="IJ100" s="339"/>
      <c r="IK100" s="339"/>
      <c r="IL100" s="339"/>
      <c r="IM100" s="339"/>
      <c r="IN100" s="339"/>
      <c r="IO100" s="339"/>
      <c r="IP100" s="339"/>
      <c r="IQ100" s="339"/>
      <c r="IR100" s="339"/>
      <c r="IS100" s="339"/>
      <c r="IT100" s="340"/>
    </row>
    <row r="101" spans="1:254" s="341" customFormat="1" ht="37.25" customHeight="1">
      <c r="A101" s="44" t="s">
        <v>1450</v>
      </c>
      <c r="B101" s="334" t="s">
        <v>1400</v>
      </c>
      <c r="C101" s="334" t="s">
        <v>1401</v>
      </c>
      <c r="D101" s="8">
        <v>3</v>
      </c>
      <c r="E101" s="51">
        <v>376</v>
      </c>
      <c r="F101" s="17"/>
      <c r="G101" s="18"/>
      <c r="H101" s="19"/>
      <c r="I101" s="20"/>
      <c r="J101" s="335" t="s">
        <v>806</v>
      </c>
      <c r="K101" s="336" t="s">
        <v>806</v>
      </c>
      <c r="L101" s="337" t="s">
        <v>806</v>
      </c>
      <c r="M101" s="338" t="s">
        <v>806</v>
      </c>
      <c r="N101" s="60" t="s">
        <v>806</v>
      </c>
      <c r="O101" s="61" t="s">
        <v>806</v>
      </c>
      <c r="P101" s="170" t="s">
        <v>806</v>
      </c>
      <c r="Q101" s="22">
        <f t="shared" si="11"/>
        <v>0</v>
      </c>
      <c r="R101" s="22">
        <f t="shared" si="7"/>
        <v>0</v>
      </c>
      <c r="S101" s="9" t="str">
        <f t="shared" si="8"/>
        <v>-</v>
      </c>
      <c r="T101" s="339"/>
      <c r="U101" s="339"/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39"/>
      <c r="AF101" s="339"/>
      <c r="AG101" s="339"/>
      <c r="AH101" s="339"/>
      <c r="AI101" s="339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39"/>
      <c r="AU101" s="339"/>
      <c r="AV101" s="339"/>
      <c r="AW101" s="339"/>
      <c r="AX101" s="339"/>
      <c r="AY101" s="339"/>
      <c r="AZ101" s="339"/>
      <c r="BA101" s="339"/>
      <c r="BB101" s="339"/>
      <c r="BC101" s="339"/>
      <c r="BD101" s="339"/>
      <c r="BE101" s="339"/>
      <c r="BF101" s="339"/>
      <c r="BG101" s="339"/>
      <c r="BH101" s="339"/>
      <c r="BI101" s="339"/>
      <c r="BJ101" s="339"/>
      <c r="BK101" s="339"/>
      <c r="BL101" s="339"/>
      <c r="BM101" s="339"/>
      <c r="BN101" s="339"/>
      <c r="BO101" s="339"/>
      <c r="BP101" s="339"/>
      <c r="BQ101" s="339"/>
      <c r="BR101" s="339"/>
      <c r="BS101" s="339"/>
      <c r="BT101" s="339"/>
      <c r="BU101" s="339"/>
      <c r="BV101" s="339"/>
      <c r="BW101" s="339"/>
      <c r="BX101" s="339"/>
      <c r="BY101" s="339"/>
      <c r="BZ101" s="339"/>
      <c r="CA101" s="339"/>
      <c r="CB101" s="339"/>
      <c r="CC101" s="339"/>
      <c r="CD101" s="339"/>
      <c r="CE101" s="339"/>
      <c r="CF101" s="339"/>
      <c r="CG101" s="339"/>
      <c r="CH101" s="339"/>
      <c r="CI101" s="339"/>
      <c r="CJ101" s="339"/>
      <c r="CK101" s="339"/>
      <c r="CL101" s="339"/>
      <c r="CM101" s="339"/>
      <c r="CN101" s="339"/>
      <c r="CO101" s="339"/>
      <c r="CP101" s="339"/>
      <c r="CQ101" s="339"/>
      <c r="CR101" s="339"/>
      <c r="CS101" s="339"/>
      <c r="CT101" s="339"/>
      <c r="CU101" s="339"/>
      <c r="CV101" s="339"/>
      <c r="CW101" s="339"/>
      <c r="CX101" s="339"/>
      <c r="CY101" s="339"/>
      <c r="CZ101" s="339"/>
      <c r="DA101" s="339"/>
      <c r="DB101" s="339"/>
      <c r="DC101" s="339"/>
      <c r="DD101" s="339"/>
      <c r="DE101" s="339"/>
      <c r="DF101" s="339"/>
      <c r="DG101" s="339"/>
      <c r="DH101" s="339"/>
      <c r="DI101" s="339"/>
      <c r="DJ101" s="339"/>
      <c r="DK101" s="339"/>
      <c r="DL101" s="339"/>
      <c r="DM101" s="339"/>
      <c r="DN101" s="339"/>
      <c r="DO101" s="339"/>
      <c r="DP101" s="339"/>
      <c r="DQ101" s="339"/>
      <c r="DR101" s="339"/>
      <c r="DS101" s="339"/>
      <c r="DT101" s="339"/>
      <c r="DU101" s="339"/>
      <c r="DV101" s="339"/>
      <c r="DW101" s="339"/>
      <c r="DX101" s="339"/>
      <c r="DY101" s="339"/>
      <c r="DZ101" s="339"/>
      <c r="EA101" s="339"/>
      <c r="EB101" s="339"/>
      <c r="EC101" s="339"/>
      <c r="ED101" s="339"/>
      <c r="EE101" s="339"/>
      <c r="EF101" s="339"/>
      <c r="EG101" s="339"/>
      <c r="EH101" s="339"/>
      <c r="EI101" s="339"/>
      <c r="EJ101" s="339"/>
      <c r="EK101" s="339"/>
      <c r="EL101" s="339"/>
      <c r="EM101" s="339"/>
      <c r="EN101" s="339"/>
      <c r="EO101" s="339"/>
      <c r="EP101" s="339"/>
      <c r="EQ101" s="339"/>
      <c r="ER101" s="339"/>
      <c r="ES101" s="339"/>
      <c r="ET101" s="339"/>
      <c r="EU101" s="339"/>
      <c r="EV101" s="339"/>
      <c r="EW101" s="339"/>
      <c r="EX101" s="339"/>
      <c r="EY101" s="339"/>
      <c r="EZ101" s="339"/>
      <c r="FA101" s="339"/>
      <c r="FB101" s="339"/>
      <c r="FC101" s="339"/>
      <c r="FD101" s="339"/>
      <c r="FE101" s="339"/>
      <c r="FF101" s="339"/>
      <c r="FG101" s="339"/>
      <c r="FH101" s="339"/>
      <c r="FI101" s="339"/>
      <c r="FJ101" s="339"/>
      <c r="FK101" s="339"/>
      <c r="FL101" s="339"/>
      <c r="FM101" s="339"/>
      <c r="FN101" s="339"/>
      <c r="FO101" s="339"/>
      <c r="FP101" s="339"/>
      <c r="FQ101" s="339"/>
      <c r="FR101" s="339"/>
      <c r="FS101" s="339"/>
      <c r="FT101" s="339"/>
      <c r="FU101" s="339"/>
      <c r="FV101" s="339"/>
      <c r="FW101" s="339"/>
      <c r="FX101" s="339"/>
      <c r="FY101" s="339"/>
      <c r="FZ101" s="339"/>
      <c r="GA101" s="339"/>
      <c r="GB101" s="339"/>
      <c r="GC101" s="339"/>
      <c r="GD101" s="339"/>
      <c r="GE101" s="339"/>
      <c r="GF101" s="339"/>
      <c r="GG101" s="339"/>
      <c r="GH101" s="339"/>
      <c r="GI101" s="339"/>
      <c r="GJ101" s="339"/>
      <c r="GK101" s="339"/>
      <c r="GL101" s="339"/>
      <c r="GM101" s="339"/>
      <c r="GN101" s="339"/>
      <c r="GO101" s="339"/>
      <c r="GP101" s="339"/>
      <c r="GQ101" s="339"/>
      <c r="GR101" s="339"/>
      <c r="GS101" s="339"/>
      <c r="GT101" s="339"/>
      <c r="GU101" s="339"/>
      <c r="GV101" s="339"/>
      <c r="GW101" s="339"/>
      <c r="GX101" s="339"/>
      <c r="GY101" s="339"/>
      <c r="GZ101" s="339"/>
      <c r="HA101" s="339"/>
      <c r="HB101" s="339"/>
      <c r="HC101" s="339"/>
      <c r="HD101" s="339"/>
      <c r="HE101" s="339"/>
      <c r="HF101" s="339"/>
      <c r="HG101" s="339"/>
      <c r="HH101" s="339"/>
      <c r="HI101" s="339"/>
      <c r="HJ101" s="339"/>
      <c r="HK101" s="339"/>
      <c r="HL101" s="339"/>
      <c r="HM101" s="339"/>
      <c r="HN101" s="339"/>
      <c r="HO101" s="339"/>
      <c r="HP101" s="339"/>
      <c r="HQ101" s="339"/>
      <c r="HR101" s="339"/>
      <c r="HS101" s="339"/>
      <c r="HT101" s="339"/>
      <c r="HU101" s="339"/>
      <c r="HV101" s="339"/>
      <c r="HW101" s="339"/>
      <c r="HX101" s="339"/>
      <c r="HY101" s="339"/>
      <c r="HZ101" s="339"/>
      <c r="IA101" s="339"/>
      <c r="IB101" s="339"/>
      <c r="IC101" s="339"/>
      <c r="ID101" s="339"/>
      <c r="IE101" s="339"/>
      <c r="IF101" s="339"/>
      <c r="IG101" s="339"/>
      <c r="IH101" s="339"/>
      <c r="II101" s="339"/>
      <c r="IJ101" s="339"/>
      <c r="IK101" s="339"/>
      <c r="IL101" s="339"/>
      <c r="IM101" s="339"/>
      <c r="IN101" s="339"/>
      <c r="IO101" s="339"/>
      <c r="IP101" s="339"/>
      <c r="IQ101" s="339"/>
      <c r="IR101" s="339"/>
      <c r="IS101" s="339"/>
      <c r="IT101" s="340"/>
    </row>
    <row r="102" spans="1:254" s="341" customFormat="1" ht="37.25" customHeight="1">
      <c r="A102" s="44" t="s">
        <v>1451</v>
      </c>
      <c r="B102" s="334" t="s">
        <v>1402</v>
      </c>
      <c r="C102" s="334" t="s">
        <v>1403</v>
      </c>
      <c r="D102" s="8">
        <v>3</v>
      </c>
      <c r="E102" s="51">
        <v>341</v>
      </c>
      <c r="F102" s="17"/>
      <c r="G102" s="18"/>
      <c r="H102" s="19"/>
      <c r="I102" s="20"/>
      <c r="J102" s="335" t="s">
        <v>806</v>
      </c>
      <c r="K102" s="336" t="s">
        <v>806</v>
      </c>
      <c r="L102" s="337" t="s">
        <v>806</v>
      </c>
      <c r="M102" s="338" t="s">
        <v>806</v>
      </c>
      <c r="N102" s="60" t="s">
        <v>806</v>
      </c>
      <c r="O102" s="61" t="s">
        <v>806</v>
      </c>
      <c r="P102" s="170" t="s">
        <v>806</v>
      </c>
      <c r="Q102" s="22">
        <f t="shared" si="11"/>
        <v>0</v>
      </c>
      <c r="R102" s="22">
        <f t="shared" si="7"/>
        <v>0</v>
      </c>
      <c r="S102" s="9" t="str">
        <f t="shared" si="8"/>
        <v>-</v>
      </c>
      <c r="T102" s="339"/>
      <c r="U102" s="339"/>
      <c r="V102" s="339"/>
      <c r="W102" s="339"/>
      <c r="X102" s="339"/>
      <c r="Y102" s="339"/>
      <c r="Z102" s="339"/>
      <c r="AA102" s="339"/>
      <c r="AB102" s="339"/>
      <c r="AC102" s="339"/>
      <c r="AD102" s="339"/>
      <c r="AE102" s="339"/>
      <c r="AF102" s="339"/>
      <c r="AG102" s="339"/>
      <c r="AH102" s="339"/>
      <c r="AI102" s="339"/>
      <c r="AJ102" s="339"/>
      <c r="AK102" s="339"/>
      <c r="AL102" s="339"/>
      <c r="AM102" s="339"/>
      <c r="AN102" s="339"/>
      <c r="AO102" s="339"/>
      <c r="AP102" s="339"/>
      <c r="AQ102" s="339"/>
      <c r="AR102" s="339"/>
      <c r="AS102" s="339"/>
      <c r="AT102" s="339"/>
      <c r="AU102" s="339"/>
      <c r="AV102" s="339"/>
      <c r="AW102" s="339"/>
      <c r="AX102" s="339"/>
      <c r="AY102" s="339"/>
      <c r="AZ102" s="339"/>
      <c r="BA102" s="339"/>
      <c r="BB102" s="339"/>
      <c r="BC102" s="339"/>
      <c r="BD102" s="339"/>
      <c r="BE102" s="339"/>
      <c r="BF102" s="339"/>
      <c r="BG102" s="339"/>
      <c r="BH102" s="339"/>
      <c r="BI102" s="339"/>
      <c r="BJ102" s="339"/>
      <c r="BK102" s="339"/>
      <c r="BL102" s="339"/>
      <c r="BM102" s="339"/>
      <c r="BN102" s="339"/>
      <c r="BO102" s="339"/>
      <c r="BP102" s="339"/>
      <c r="BQ102" s="339"/>
      <c r="BR102" s="339"/>
      <c r="BS102" s="339"/>
      <c r="BT102" s="339"/>
      <c r="BU102" s="339"/>
      <c r="BV102" s="339"/>
      <c r="BW102" s="339"/>
      <c r="BX102" s="339"/>
      <c r="BY102" s="339"/>
      <c r="BZ102" s="339"/>
      <c r="CA102" s="339"/>
      <c r="CB102" s="339"/>
      <c r="CC102" s="339"/>
      <c r="CD102" s="339"/>
      <c r="CE102" s="339"/>
      <c r="CF102" s="339"/>
      <c r="CG102" s="339"/>
      <c r="CH102" s="339"/>
      <c r="CI102" s="339"/>
      <c r="CJ102" s="339"/>
      <c r="CK102" s="339"/>
      <c r="CL102" s="339"/>
      <c r="CM102" s="339"/>
      <c r="CN102" s="339"/>
      <c r="CO102" s="339"/>
      <c r="CP102" s="339"/>
      <c r="CQ102" s="339"/>
      <c r="CR102" s="339"/>
      <c r="CS102" s="339"/>
      <c r="CT102" s="339"/>
      <c r="CU102" s="339"/>
      <c r="CV102" s="339"/>
      <c r="CW102" s="339"/>
      <c r="CX102" s="339"/>
      <c r="CY102" s="339"/>
      <c r="CZ102" s="339"/>
      <c r="DA102" s="339"/>
      <c r="DB102" s="339"/>
      <c r="DC102" s="339"/>
      <c r="DD102" s="339"/>
      <c r="DE102" s="339"/>
      <c r="DF102" s="339"/>
      <c r="DG102" s="339"/>
      <c r="DH102" s="339"/>
      <c r="DI102" s="339"/>
      <c r="DJ102" s="339"/>
      <c r="DK102" s="339"/>
      <c r="DL102" s="339"/>
      <c r="DM102" s="339"/>
      <c r="DN102" s="339"/>
      <c r="DO102" s="339"/>
      <c r="DP102" s="339"/>
      <c r="DQ102" s="339"/>
      <c r="DR102" s="339"/>
      <c r="DS102" s="339"/>
      <c r="DT102" s="339"/>
      <c r="DU102" s="339"/>
      <c r="DV102" s="339"/>
      <c r="DW102" s="339"/>
      <c r="DX102" s="339"/>
      <c r="DY102" s="339"/>
      <c r="DZ102" s="339"/>
      <c r="EA102" s="339"/>
      <c r="EB102" s="339"/>
      <c r="EC102" s="339"/>
      <c r="ED102" s="339"/>
      <c r="EE102" s="339"/>
      <c r="EF102" s="339"/>
      <c r="EG102" s="339"/>
      <c r="EH102" s="339"/>
      <c r="EI102" s="339"/>
      <c r="EJ102" s="339"/>
      <c r="EK102" s="339"/>
      <c r="EL102" s="339"/>
      <c r="EM102" s="339"/>
      <c r="EN102" s="339"/>
      <c r="EO102" s="339"/>
      <c r="EP102" s="339"/>
      <c r="EQ102" s="339"/>
      <c r="ER102" s="339"/>
      <c r="ES102" s="339"/>
      <c r="ET102" s="339"/>
      <c r="EU102" s="339"/>
      <c r="EV102" s="339"/>
      <c r="EW102" s="339"/>
      <c r="EX102" s="339"/>
      <c r="EY102" s="339"/>
      <c r="EZ102" s="339"/>
      <c r="FA102" s="339"/>
      <c r="FB102" s="339"/>
      <c r="FC102" s="339"/>
      <c r="FD102" s="339"/>
      <c r="FE102" s="339"/>
      <c r="FF102" s="339"/>
      <c r="FG102" s="339"/>
      <c r="FH102" s="339"/>
      <c r="FI102" s="339"/>
      <c r="FJ102" s="339"/>
      <c r="FK102" s="339"/>
      <c r="FL102" s="339"/>
      <c r="FM102" s="339"/>
      <c r="FN102" s="339"/>
      <c r="FO102" s="339"/>
      <c r="FP102" s="339"/>
      <c r="FQ102" s="339"/>
      <c r="FR102" s="339"/>
      <c r="FS102" s="339"/>
      <c r="FT102" s="339"/>
      <c r="FU102" s="339"/>
      <c r="FV102" s="339"/>
      <c r="FW102" s="339"/>
      <c r="FX102" s="339"/>
      <c r="FY102" s="339"/>
      <c r="FZ102" s="339"/>
      <c r="GA102" s="339"/>
      <c r="GB102" s="339"/>
      <c r="GC102" s="339"/>
      <c r="GD102" s="339"/>
      <c r="GE102" s="339"/>
      <c r="GF102" s="339"/>
      <c r="GG102" s="339"/>
      <c r="GH102" s="339"/>
      <c r="GI102" s="339"/>
      <c r="GJ102" s="339"/>
      <c r="GK102" s="339"/>
      <c r="GL102" s="339"/>
      <c r="GM102" s="339"/>
      <c r="GN102" s="339"/>
      <c r="GO102" s="339"/>
      <c r="GP102" s="339"/>
      <c r="GQ102" s="339"/>
      <c r="GR102" s="339"/>
      <c r="GS102" s="339"/>
      <c r="GT102" s="339"/>
      <c r="GU102" s="339"/>
      <c r="GV102" s="339"/>
      <c r="GW102" s="339"/>
      <c r="GX102" s="339"/>
      <c r="GY102" s="339"/>
      <c r="GZ102" s="339"/>
      <c r="HA102" s="339"/>
      <c r="HB102" s="339"/>
      <c r="HC102" s="339"/>
      <c r="HD102" s="339"/>
      <c r="HE102" s="339"/>
      <c r="HF102" s="339"/>
      <c r="HG102" s="339"/>
      <c r="HH102" s="339"/>
      <c r="HI102" s="339"/>
      <c r="HJ102" s="339"/>
      <c r="HK102" s="339"/>
      <c r="HL102" s="339"/>
      <c r="HM102" s="339"/>
      <c r="HN102" s="339"/>
      <c r="HO102" s="339"/>
      <c r="HP102" s="339"/>
      <c r="HQ102" s="339"/>
      <c r="HR102" s="339"/>
      <c r="HS102" s="339"/>
      <c r="HT102" s="339"/>
      <c r="HU102" s="339"/>
      <c r="HV102" s="339"/>
      <c r="HW102" s="339"/>
      <c r="HX102" s="339"/>
      <c r="HY102" s="339"/>
      <c r="HZ102" s="339"/>
      <c r="IA102" s="339"/>
      <c r="IB102" s="339"/>
      <c r="IC102" s="339"/>
      <c r="ID102" s="339"/>
      <c r="IE102" s="339"/>
      <c r="IF102" s="339"/>
      <c r="IG102" s="339"/>
      <c r="IH102" s="339"/>
      <c r="II102" s="339"/>
      <c r="IJ102" s="339"/>
      <c r="IK102" s="339"/>
      <c r="IL102" s="339"/>
      <c r="IM102" s="339"/>
      <c r="IN102" s="339"/>
      <c r="IO102" s="339"/>
      <c r="IP102" s="339"/>
      <c r="IQ102" s="339"/>
      <c r="IR102" s="339"/>
      <c r="IS102" s="339"/>
      <c r="IT102" s="340"/>
    </row>
    <row r="103" spans="1:254" s="341" customFormat="1" ht="37.25" customHeight="1">
      <c r="A103" s="44" t="s">
        <v>1451</v>
      </c>
      <c r="B103" s="334" t="s">
        <v>1404</v>
      </c>
      <c r="C103" s="334" t="s">
        <v>1405</v>
      </c>
      <c r="D103" s="8">
        <v>3</v>
      </c>
      <c r="E103" s="51">
        <v>479</v>
      </c>
      <c r="F103" s="17"/>
      <c r="G103" s="18"/>
      <c r="H103" s="19"/>
      <c r="I103" s="20"/>
      <c r="J103" s="335" t="s">
        <v>806</v>
      </c>
      <c r="K103" s="336" t="s">
        <v>806</v>
      </c>
      <c r="L103" s="337" t="s">
        <v>806</v>
      </c>
      <c r="M103" s="338" t="s">
        <v>806</v>
      </c>
      <c r="N103" s="60" t="s">
        <v>806</v>
      </c>
      <c r="O103" s="61" t="s">
        <v>806</v>
      </c>
      <c r="P103" s="170" t="s">
        <v>806</v>
      </c>
      <c r="Q103" s="22">
        <f>F103+G103+H103+I103</f>
        <v>0</v>
      </c>
      <c r="R103" s="22">
        <f t="shared" si="7"/>
        <v>0</v>
      </c>
      <c r="S103" s="9" t="str">
        <f t="shared" si="8"/>
        <v>-</v>
      </c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  <c r="BC103" s="339"/>
      <c r="BD103" s="339"/>
      <c r="BE103" s="339"/>
      <c r="BF103" s="339"/>
      <c r="BG103" s="339"/>
      <c r="BH103" s="339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39"/>
      <c r="BW103" s="339"/>
      <c r="BX103" s="339"/>
      <c r="BY103" s="339"/>
      <c r="BZ103" s="339"/>
      <c r="CA103" s="339"/>
      <c r="CB103" s="339"/>
      <c r="CC103" s="339"/>
      <c r="CD103" s="339"/>
      <c r="CE103" s="339"/>
      <c r="CF103" s="339"/>
      <c r="CG103" s="339"/>
      <c r="CH103" s="339"/>
      <c r="CI103" s="339"/>
      <c r="CJ103" s="339"/>
      <c r="CK103" s="339"/>
      <c r="CL103" s="339"/>
      <c r="CM103" s="339"/>
      <c r="CN103" s="339"/>
      <c r="CO103" s="339"/>
      <c r="CP103" s="339"/>
      <c r="CQ103" s="339"/>
      <c r="CR103" s="339"/>
      <c r="CS103" s="339"/>
      <c r="CT103" s="339"/>
      <c r="CU103" s="339"/>
      <c r="CV103" s="339"/>
      <c r="CW103" s="339"/>
      <c r="CX103" s="339"/>
      <c r="CY103" s="339"/>
      <c r="CZ103" s="339"/>
      <c r="DA103" s="339"/>
      <c r="DB103" s="339"/>
      <c r="DC103" s="339"/>
      <c r="DD103" s="339"/>
      <c r="DE103" s="339"/>
      <c r="DF103" s="339"/>
      <c r="DG103" s="339"/>
      <c r="DH103" s="339"/>
      <c r="DI103" s="339"/>
      <c r="DJ103" s="339"/>
      <c r="DK103" s="339"/>
      <c r="DL103" s="339"/>
      <c r="DM103" s="339"/>
      <c r="DN103" s="339"/>
      <c r="DO103" s="339"/>
      <c r="DP103" s="339"/>
      <c r="DQ103" s="339"/>
      <c r="DR103" s="339"/>
      <c r="DS103" s="339"/>
      <c r="DT103" s="339"/>
      <c r="DU103" s="339"/>
      <c r="DV103" s="339"/>
      <c r="DW103" s="339"/>
      <c r="DX103" s="339"/>
      <c r="DY103" s="339"/>
      <c r="DZ103" s="339"/>
      <c r="EA103" s="339"/>
      <c r="EB103" s="339"/>
      <c r="EC103" s="339"/>
      <c r="ED103" s="339"/>
      <c r="EE103" s="339"/>
      <c r="EF103" s="339"/>
      <c r="EG103" s="339"/>
      <c r="EH103" s="339"/>
      <c r="EI103" s="339"/>
      <c r="EJ103" s="339"/>
      <c r="EK103" s="339"/>
      <c r="EL103" s="339"/>
      <c r="EM103" s="339"/>
      <c r="EN103" s="339"/>
      <c r="EO103" s="339"/>
      <c r="EP103" s="339"/>
      <c r="EQ103" s="339"/>
      <c r="ER103" s="339"/>
      <c r="ES103" s="339"/>
      <c r="ET103" s="339"/>
      <c r="EU103" s="339"/>
      <c r="EV103" s="339"/>
      <c r="EW103" s="339"/>
      <c r="EX103" s="339"/>
      <c r="EY103" s="339"/>
      <c r="EZ103" s="339"/>
      <c r="FA103" s="339"/>
      <c r="FB103" s="339"/>
      <c r="FC103" s="339"/>
      <c r="FD103" s="339"/>
      <c r="FE103" s="339"/>
      <c r="FF103" s="339"/>
      <c r="FG103" s="339"/>
      <c r="FH103" s="339"/>
      <c r="FI103" s="339"/>
      <c r="FJ103" s="339"/>
      <c r="FK103" s="339"/>
      <c r="FL103" s="339"/>
      <c r="FM103" s="339"/>
      <c r="FN103" s="339"/>
      <c r="FO103" s="339"/>
      <c r="FP103" s="339"/>
      <c r="FQ103" s="339"/>
      <c r="FR103" s="339"/>
      <c r="FS103" s="339"/>
      <c r="FT103" s="339"/>
      <c r="FU103" s="339"/>
      <c r="FV103" s="339"/>
      <c r="FW103" s="339"/>
      <c r="FX103" s="339"/>
      <c r="FY103" s="339"/>
      <c r="FZ103" s="339"/>
      <c r="GA103" s="339"/>
      <c r="GB103" s="339"/>
      <c r="GC103" s="339"/>
      <c r="GD103" s="339"/>
      <c r="GE103" s="339"/>
      <c r="GF103" s="339"/>
      <c r="GG103" s="339"/>
      <c r="GH103" s="339"/>
      <c r="GI103" s="339"/>
      <c r="GJ103" s="339"/>
      <c r="GK103" s="339"/>
      <c r="GL103" s="339"/>
      <c r="GM103" s="339"/>
      <c r="GN103" s="339"/>
      <c r="GO103" s="339"/>
      <c r="GP103" s="339"/>
      <c r="GQ103" s="339"/>
      <c r="GR103" s="339"/>
      <c r="GS103" s="339"/>
      <c r="GT103" s="339"/>
      <c r="GU103" s="339"/>
      <c r="GV103" s="339"/>
      <c r="GW103" s="339"/>
      <c r="GX103" s="339"/>
      <c r="GY103" s="339"/>
      <c r="GZ103" s="339"/>
      <c r="HA103" s="339"/>
      <c r="HB103" s="339"/>
      <c r="HC103" s="339"/>
      <c r="HD103" s="339"/>
      <c r="HE103" s="339"/>
      <c r="HF103" s="339"/>
      <c r="HG103" s="339"/>
      <c r="HH103" s="339"/>
      <c r="HI103" s="339"/>
      <c r="HJ103" s="339"/>
      <c r="HK103" s="339"/>
      <c r="HL103" s="339"/>
      <c r="HM103" s="339"/>
      <c r="HN103" s="339"/>
      <c r="HO103" s="339"/>
      <c r="HP103" s="339"/>
      <c r="HQ103" s="339"/>
      <c r="HR103" s="339"/>
      <c r="HS103" s="339"/>
      <c r="HT103" s="339"/>
      <c r="HU103" s="339"/>
      <c r="HV103" s="339"/>
      <c r="HW103" s="339"/>
      <c r="HX103" s="339"/>
      <c r="HY103" s="339"/>
      <c r="HZ103" s="339"/>
      <c r="IA103" s="339"/>
      <c r="IB103" s="339"/>
      <c r="IC103" s="339"/>
      <c r="ID103" s="339"/>
      <c r="IE103" s="339"/>
      <c r="IF103" s="339"/>
      <c r="IG103" s="339"/>
      <c r="IH103" s="339"/>
      <c r="II103" s="339"/>
      <c r="IJ103" s="339"/>
      <c r="IK103" s="339"/>
      <c r="IL103" s="339"/>
      <c r="IM103" s="339"/>
      <c r="IN103" s="339"/>
      <c r="IO103" s="339"/>
      <c r="IP103" s="339"/>
      <c r="IQ103" s="339"/>
      <c r="IR103" s="339"/>
      <c r="IS103" s="339"/>
      <c r="IT103" s="340"/>
    </row>
    <row r="104" spans="1:254" s="341" customFormat="1" ht="37.25" customHeight="1">
      <c r="A104" s="44" t="s">
        <v>1451</v>
      </c>
      <c r="B104" s="334" t="s">
        <v>1406</v>
      </c>
      <c r="C104" s="334" t="s">
        <v>1407</v>
      </c>
      <c r="D104" s="8">
        <v>2</v>
      </c>
      <c r="E104" s="51">
        <v>221</v>
      </c>
      <c r="F104" s="17"/>
      <c r="G104" s="18"/>
      <c r="H104" s="19"/>
      <c r="I104" s="20"/>
      <c r="J104" s="335" t="s">
        <v>806</v>
      </c>
      <c r="K104" s="336" t="s">
        <v>806</v>
      </c>
      <c r="L104" s="337" t="s">
        <v>806</v>
      </c>
      <c r="M104" s="338" t="s">
        <v>806</v>
      </c>
      <c r="N104" s="60" t="s">
        <v>806</v>
      </c>
      <c r="O104" s="61" t="s">
        <v>806</v>
      </c>
      <c r="P104" s="170" t="s">
        <v>806</v>
      </c>
      <c r="Q104" s="22">
        <f t="shared" ref="Q104:Q110" si="12">F104+G104+H104+I104</f>
        <v>0</v>
      </c>
      <c r="R104" s="22">
        <f t="shared" si="7"/>
        <v>0</v>
      </c>
      <c r="S104" s="9" t="str">
        <f t="shared" si="8"/>
        <v>-</v>
      </c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39"/>
      <c r="AZ104" s="339"/>
      <c r="BA104" s="339"/>
      <c r="BB104" s="339"/>
      <c r="BC104" s="339"/>
      <c r="BD104" s="339"/>
      <c r="BE104" s="339"/>
      <c r="BF104" s="339"/>
      <c r="BG104" s="339"/>
      <c r="BH104" s="339"/>
      <c r="BI104" s="339"/>
      <c r="BJ104" s="339"/>
      <c r="BK104" s="339"/>
      <c r="BL104" s="339"/>
      <c r="BM104" s="339"/>
      <c r="BN104" s="339"/>
      <c r="BO104" s="339"/>
      <c r="BP104" s="339"/>
      <c r="BQ104" s="339"/>
      <c r="BR104" s="339"/>
      <c r="BS104" s="339"/>
      <c r="BT104" s="339"/>
      <c r="BU104" s="339"/>
      <c r="BV104" s="339"/>
      <c r="BW104" s="339"/>
      <c r="BX104" s="339"/>
      <c r="BY104" s="339"/>
      <c r="BZ104" s="339"/>
      <c r="CA104" s="339"/>
      <c r="CB104" s="339"/>
      <c r="CC104" s="339"/>
      <c r="CD104" s="339"/>
      <c r="CE104" s="339"/>
      <c r="CF104" s="339"/>
      <c r="CG104" s="339"/>
      <c r="CH104" s="339"/>
      <c r="CI104" s="339"/>
      <c r="CJ104" s="339"/>
      <c r="CK104" s="339"/>
      <c r="CL104" s="339"/>
      <c r="CM104" s="339"/>
      <c r="CN104" s="339"/>
      <c r="CO104" s="339"/>
      <c r="CP104" s="339"/>
      <c r="CQ104" s="339"/>
      <c r="CR104" s="339"/>
      <c r="CS104" s="339"/>
      <c r="CT104" s="339"/>
      <c r="CU104" s="339"/>
      <c r="CV104" s="339"/>
      <c r="CW104" s="339"/>
      <c r="CX104" s="339"/>
      <c r="CY104" s="339"/>
      <c r="CZ104" s="339"/>
      <c r="DA104" s="339"/>
      <c r="DB104" s="339"/>
      <c r="DC104" s="339"/>
      <c r="DD104" s="339"/>
      <c r="DE104" s="339"/>
      <c r="DF104" s="339"/>
      <c r="DG104" s="339"/>
      <c r="DH104" s="339"/>
      <c r="DI104" s="339"/>
      <c r="DJ104" s="339"/>
      <c r="DK104" s="339"/>
      <c r="DL104" s="339"/>
      <c r="DM104" s="339"/>
      <c r="DN104" s="339"/>
      <c r="DO104" s="339"/>
      <c r="DP104" s="339"/>
      <c r="DQ104" s="339"/>
      <c r="DR104" s="339"/>
      <c r="DS104" s="339"/>
      <c r="DT104" s="339"/>
      <c r="DU104" s="339"/>
      <c r="DV104" s="339"/>
      <c r="DW104" s="339"/>
      <c r="DX104" s="339"/>
      <c r="DY104" s="339"/>
      <c r="DZ104" s="339"/>
      <c r="EA104" s="339"/>
      <c r="EB104" s="339"/>
      <c r="EC104" s="339"/>
      <c r="ED104" s="339"/>
      <c r="EE104" s="339"/>
      <c r="EF104" s="339"/>
      <c r="EG104" s="339"/>
      <c r="EH104" s="339"/>
      <c r="EI104" s="339"/>
      <c r="EJ104" s="339"/>
      <c r="EK104" s="339"/>
      <c r="EL104" s="339"/>
      <c r="EM104" s="339"/>
      <c r="EN104" s="339"/>
      <c r="EO104" s="339"/>
      <c r="EP104" s="339"/>
      <c r="EQ104" s="339"/>
      <c r="ER104" s="339"/>
      <c r="ES104" s="339"/>
      <c r="ET104" s="339"/>
      <c r="EU104" s="339"/>
      <c r="EV104" s="339"/>
      <c r="EW104" s="339"/>
      <c r="EX104" s="339"/>
      <c r="EY104" s="339"/>
      <c r="EZ104" s="339"/>
      <c r="FA104" s="339"/>
      <c r="FB104" s="339"/>
      <c r="FC104" s="339"/>
      <c r="FD104" s="339"/>
      <c r="FE104" s="339"/>
      <c r="FF104" s="339"/>
      <c r="FG104" s="339"/>
      <c r="FH104" s="339"/>
      <c r="FI104" s="339"/>
      <c r="FJ104" s="339"/>
      <c r="FK104" s="339"/>
      <c r="FL104" s="339"/>
      <c r="FM104" s="339"/>
      <c r="FN104" s="339"/>
      <c r="FO104" s="339"/>
      <c r="FP104" s="339"/>
      <c r="FQ104" s="339"/>
      <c r="FR104" s="339"/>
      <c r="FS104" s="339"/>
      <c r="FT104" s="339"/>
      <c r="FU104" s="339"/>
      <c r="FV104" s="339"/>
      <c r="FW104" s="339"/>
      <c r="FX104" s="339"/>
      <c r="FY104" s="339"/>
      <c r="FZ104" s="339"/>
      <c r="GA104" s="339"/>
      <c r="GB104" s="339"/>
      <c r="GC104" s="339"/>
      <c r="GD104" s="339"/>
      <c r="GE104" s="339"/>
      <c r="GF104" s="339"/>
      <c r="GG104" s="339"/>
      <c r="GH104" s="339"/>
      <c r="GI104" s="339"/>
      <c r="GJ104" s="339"/>
      <c r="GK104" s="339"/>
      <c r="GL104" s="339"/>
      <c r="GM104" s="339"/>
      <c r="GN104" s="339"/>
      <c r="GO104" s="339"/>
      <c r="GP104" s="339"/>
      <c r="GQ104" s="339"/>
      <c r="GR104" s="339"/>
      <c r="GS104" s="339"/>
      <c r="GT104" s="339"/>
      <c r="GU104" s="339"/>
      <c r="GV104" s="339"/>
      <c r="GW104" s="339"/>
      <c r="GX104" s="339"/>
      <c r="GY104" s="339"/>
      <c r="GZ104" s="339"/>
      <c r="HA104" s="339"/>
      <c r="HB104" s="339"/>
      <c r="HC104" s="339"/>
      <c r="HD104" s="339"/>
      <c r="HE104" s="339"/>
      <c r="HF104" s="339"/>
      <c r="HG104" s="339"/>
      <c r="HH104" s="339"/>
      <c r="HI104" s="339"/>
      <c r="HJ104" s="339"/>
      <c r="HK104" s="339"/>
      <c r="HL104" s="339"/>
      <c r="HM104" s="339"/>
      <c r="HN104" s="339"/>
      <c r="HO104" s="339"/>
      <c r="HP104" s="339"/>
      <c r="HQ104" s="339"/>
      <c r="HR104" s="339"/>
      <c r="HS104" s="339"/>
      <c r="HT104" s="339"/>
      <c r="HU104" s="339"/>
      <c r="HV104" s="339"/>
      <c r="HW104" s="339"/>
      <c r="HX104" s="339"/>
      <c r="HY104" s="339"/>
      <c r="HZ104" s="339"/>
      <c r="IA104" s="339"/>
      <c r="IB104" s="339"/>
      <c r="IC104" s="339"/>
      <c r="ID104" s="339"/>
      <c r="IE104" s="339"/>
      <c r="IF104" s="339"/>
      <c r="IG104" s="339"/>
      <c r="IH104" s="339"/>
      <c r="II104" s="339"/>
      <c r="IJ104" s="339"/>
      <c r="IK104" s="339"/>
      <c r="IL104" s="339"/>
      <c r="IM104" s="339"/>
      <c r="IN104" s="339"/>
      <c r="IO104" s="339"/>
      <c r="IP104" s="339"/>
      <c r="IQ104" s="339"/>
      <c r="IR104" s="339"/>
      <c r="IS104" s="339"/>
      <c r="IT104" s="340"/>
    </row>
    <row r="105" spans="1:254" s="341" customFormat="1" ht="37.25" customHeight="1">
      <c r="A105" s="44" t="s">
        <v>1452</v>
      </c>
      <c r="B105" s="334" t="s">
        <v>1408</v>
      </c>
      <c r="C105" s="334" t="s">
        <v>1409</v>
      </c>
      <c r="D105" s="8">
        <v>2</v>
      </c>
      <c r="E105" s="51">
        <v>326</v>
      </c>
      <c r="F105" s="17"/>
      <c r="G105" s="18"/>
      <c r="H105" s="19"/>
      <c r="I105" s="20"/>
      <c r="J105" s="335" t="s">
        <v>806</v>
      </c>
      <c r="K105" s="336" t="s">
        <v>806</v>
      </c>
      <c r="L105" s="337" t="s">
        <v>806</v>
      </c>
      <c r="M105" s="338" t="s">
        <v>806</v>
      </c>
      <c r="N105" s="60" t="s">
        <v>806</v>
      </c>
      <c r="O105" s="61" t="s">
        <v>806</v>
      </c>
      <c r="P105" s="170" t="s">
        <v>806</v>
      </c>
      <c r="Q105" s="22">
        <f t="shared" si="12"/>
        <v>0</v>
      </c>
      <c r="R105" s="22">
        <f t="shared" si="7"/>
        <v>0</v>
      </c>
      <c r="S105" s="9" t="str">
        <f t="shared" si="8"/>
        <v>-</v>
      </c>
      <c r="T105" s="339"/>
      <c r="U105" s="339"/>
      <c r="V105" s="339"/>
      <c r="W105" s="339"/>
      <c r="X105" s="339"/>
      <c r="Y105" s="339"/>
      <c r="Z105" s="339"/>
      <c r="AA105" s="339"/>
      <c r="AB105" s="339"/>
      <c r="AC105" s="339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9"/>
      <c r="AO105" s="339"/>
      <c r="AP105" s="339"/>
      <c r="AQ105" s="339"/>
      <c r="AR105" s="339"/>
      <c r="AS105" s="339"/>
      <c r="AT105" s="339"/>
      <c r="AU105" s="339"/>
      <c r="AV105" s="339"/>
      <c r="AW105" s="339"/>
      <c r="AX105" s="339"/>
      <c r="AY105" s="339"/>
      <c r="AZ105" s="339"/>
      <c r="BA105" s="339"/>
      <c r="BB105" s="339"/>
      <c r="BC105" s="339"/>
      <c r="BD105" s="339"/>
      <c r="BE105" s="339"/>
      <c r="BF105" s="339"/>
      <c r="BG105" s="339"/>
      <c r="BH105" s="339"/>
      <c r="BI105" s="339"/>
      <c r="BJ105" s="339"/>
      <c r="BK105" s="339"/>
      <c r="BL105" s="339"/>
      <c r="BM105" s="339"/>
      <c r="BN105" s="339"/>
      <c r="BO105" s="339"/>
      <c r="BP105" s="339"/>
      <c r="BQ105" s="339"/>
      <c r="BR105" s="339"/>
      <c r="BS105" s="339"/>
      <c r="BT105" s="339"/>
      <c r="BU105" s="339"/>
      <c r="BV105" s="339"/>
      <c r="BW105" s="339"/>
      <c r="BX105" s="339"/>
      <c r="BY105" s="339"/>
      <c r="BZ105" s="339"/>
      <c r="CA105" s="339"/>
      <c r="CB105" s="339"/>
      <c r="CC105" s="339"/>
      <c r="CD105" s="339"/>
      <c r="CE105" s="339"/>
      <c r="CF105" s="339"/>
      <c r="CG105" s="339"/>
      <c r="CH105" s="339"/>
      <c r="CI105" s="339"/>
      <c r="CJ105" s="339"/>
      <c r="CK105" s="339"/>
      <c r="CL105" s="339"/>
      <c r="CM105" s="339"/>
      <c r="CN105" s="339"/>
      <c r="CO105" s="339"/>
      <c r="CP105" s="339"/>
      <c r="CQ105" s="339"/>
      <c r="CR105" s="339"/>
      <c r="CS105" s="339"/>
      <c r="CT105" s="339"/>
      <c r="CU105" s="339"/>
      <c r="CV105" s="339"/>
      <c r="CW105" s="339"/>
      <c r="CX105" s="339"/>
      <c r="CY105" s="339"/>
      <c r="CZ105" s="339"/>
      <c r="DA105" s="339"/>
      <c r="DB105" s="339"/>
      <c r="DC105" s="339"/>
      <c r="DD105" s="339"/>
      <c r="DE105" s="339"/>
      <c r="DF105" s="339"/>
      <c r="DG105" s="339"/>
      <c r="DH105" s="339"/>
      <c r="DI105" s="339"/>
      <c r="DJ105" s="339"/>
      <c r="DK105" s="339"/>
      <c r="DL105" s="339"/>
      <c r="DM105" s="339"/>
      <c r="DN105" s="339"/>
      <c r="DO105" s="339"/>
      <c r="DP105" s="339"/>
      <c r="DQ105" s="339"/>
      <c r="DR105" s="339"/>
      <c r="DS105" s="339"/>
      <c r="DT105" s="339"/>
      <c r="DU105" s="339"/>
      <c r="DV105" s="339"/>
      <c r="DW105" s="339"/>
      <c r="DX105" s="339"/>
      <c r="DY105" s="339"/>
      <c r="DZ105" s="339"/>
      <c r="EA105" s="339"/>
      <c r="EB105" s="339"/>
      <c r="EC105" s="339"/>
      <c r="ED105" s="339"/>
      <c r="EE105" s="339"/>
      <c r="EF105" s="339"/>
      <c r="EG105" s="339"/>
      <c r="EH105" s="339"/>
      <c r="EI105" s="339"/>
      <c r="EJ105" s="339"/>
      <c r="EK105" s="339"/>
      <c r="EL105" s="339"/>
      <c r="EM105" s="339"/>
      <c r="EN105" s="339"/>
      <c r="EO105" s="339"/>
      <c r="EP105" s="339"/>
      <c r="EQ105" s="339"/>
      <c r="ER105" s="339"/>
      <c r="ES105" s="339"/>
      <c r="ET105" s="339"/>
      <c r="EU105" s="339"/>
      <c r="EV105" s="339"/>
      <c r="EW105" s="339"/>
      <c r="EX105" s="339"/>
      <c r="EY105" s="339"/>
      <c r="EZ105" s="339"/>
      <c r="FA105" s="339"/>
      <c r="FB105" s="339"/>
      <c r="FC105" s="339"/>
      <c r="FD105" s="339"/>
      <c r="FE105" s="339"/>
      <c r="FF105" s="339"/>
      <c r="FG105" s="339"/>
      <c r="FH105" s="339"/>
      <c r="FI105" s="339"/>
      <c r="FJ105" s="339"/>
      <c r="FK105" s="339"/>
      <c r="FL105" s="339"/>
      <c r="FM105" s="339"/>
      <c r="FN105" s="339"/>
      <c r="FO105" s="339"/>
      <c r="FP105" s="339"/>
      <c r="FQ105" s="339"/>
      <c r="FR105" s="339"/>
      <c r="FS105" s="339"/>
      <c r="FT105" s="339"/>
      <c r="FU105" s="339"/>
      <c r="FV105" s="339"/>
      <c r="FW105" s="339"/>
      <c r="FX105" s="339"/>
      <c r="FY105" s="339"/>
      <c r="FZ105" s="339"/>
      <c r="GA105" s="339"/>
      <c r="GB105" s="339"/>
      <c r="GC105" s="339"/>
      <c r="GD105" s="339"/>
      <c r="GE105" s="339"/>
      <c r="GF105" s="339"/>
      <c r="GG105" s="339"/>
      <c r="GH105" s="339"/>
      <c r="GI105" s="339"/>
      <c r="GJ105" s="339"/>
      <c r="GK105" s="339"/>
      <c r="GL105" s="339"/>
      <c r="GM105" s="339"/>
      <c r="GN105" s="339"/>
      <c r="GO105" s="339"/>
      <c r="GP105" s="339"/>
      <c r="GQ105" s="339"/>
      <c r="GR105" s="339"/>
      <c r="GS105" s="339"/>
      <c r="GT105" s="339"/>
      <c r="GU105" s="339"/>
      <c r="GV105" s="339"/>
      <c r="GW105" s="339"/>
      <c r="GX105" s="339"/>
      <c r="GY105" s="339"/>
      <c r="GZ105" s="339"/>
      <c r="HA105" s="339"/>
      <c r="HB105" s="339"/>
      <c r="HC105" s="339"/>
      <c r="HD105" s="339"/>
      <c r="HE105" s="339"/>
      <c r="HF105" s="339"/>
      <c r="HG105" s="339"/>
      <c r="HH105" s="339"/>
      <c r="HI105" s="339"/>
      <c r="HJ105" s="339"/>
      <c r="HK105" s="339"/>
      <c r="HL105" s="339"/>
      <c r="HM105" s="339"/>
      <c r="HN105" s="339"/>
      <c r="HO105" s="339"/>
      <c r="HP105" s="339"/>
      <c r="HQ105" s="339"/>
      <c r="HR105" s="339"/>
      <c r="HS105" s="339"/>
      <c r="HT105" s="339"/>
      <c r="HU105" s="339"/>
      <c r="HV105" s="339"/>
      <c r="HW105" s="339"/>
      <c r="HX105" s="339"/>
      <c r="HY105" s="339"/>
      <c r="HZ105" s="339"/>
      <c r="IA105" s="339"/>
      <c r="IB105" s="339"/>
      <c r="IC105" s="339"/>
      <c r="ID105" s="339"/>
      <c r="IE105" s="339"/>
      <c r="IF105" s="339"/>
      <c r="IG105" s="339"/>
      <c r="IH105" s="339"/>
      <c r="II105" s="339"/>
      <c r="IJ105" s="339"/>
      <c r="IK105" s="339"/>
      <c r="IL105" s="339"/>
      <c r="IM105" s="339"/>
      <c r="IN105" s="339"/>
      <c r="IO105" s="339"/>
      <c r="IP105" s="339"/>
      <c r="IQ105" s="339"/>
      <c r="IR105" s="339"/>
      <c r="IS105" s="339"/>
      <c r="IT105" s="340"/>
    </row>
    <row r="106" spans="1:254" s="341" customFormat="1" ht="37.25" customHeight="1">
      <c r="A106" s="44" t="s">
        <v>1453</v>
      </c>
      <c r="B106" s="334" t="s">
        <v>1410</v>
      </c>
      <c r="C106" s="334" t="s">
        <v>1411</v>
      </c>
      <c r="D106" s="8">
        <v>2</v>
      </c>
      <c r="E106" s="51">
        <v>323</v>
      </c>
      <c r="F106" s="17"/>
      <c r="G106" s="18"/>
      <c r="H106" s="19"/>
      <c r="I106" s="20"/>
      <c r="J106" s="335" t="s">
        <v>806</v>
      </c>
      <c r="K106" s="336" t="s">
        <v>806</v>
      </c>
      <c r="L106" s="337" t="s">
        <v>806</v>
      </c>
      <c r="M106" s="338" t="s">
        <v>806</v>
      </c>
      <c r="N106" s="60" t="s">
        <v>806</v>
      </c>
      <c r="O106" s="61" t="s">
        <v>806</v>
      </c>
      <c r="P106" s="170" t="s">
        <v>806</v>
      </c>
      <c r="Q106" s="22">
        <f t="shared" si="12"/>
        <v>0</v>
      </c>
      <c r="R106" s="22">
        <f t="shared" si="7"/>
        <v>0</v>
      </c>
      <c r="S106" s="9" t="str">
        <f t="shared" si="8"/>
        <v>-</v>
      </c>
      <c r="T106" s="339"/>
      <c r="U106" s="339"/>
      <c r="V106" s="339"/>
      <c r="W106" s="339"/>
      <c r="X106" s="339"/>
      <c r="Y106" s="339"/>
      <c r="Z106" s="339"/>
      <c r="AA106" s="339"/>
      <c r="AB106" s="339"/>
      <c r="AC106" s="339"/>
      <c r="AD106" s="339"/>
      <c r="AE106" s="339"/>
      <c r="AF106" s="339"/>
      <c r="AG106" s="339"/>
      <c r="AH106" s="339"/>
      <c r="AI106" s="339"/>
      <c r="AJ106" s="339"/>
      <c r="AK106" s="339"/>
      <c r="AL106" s="339"/>
      <c r="AM106" s="339"/>
      <c r="AN106" s="339"/>
      <c r="AO106" s="339"/>
      <c r="AP106" s="339"/>
      <c r="AQ106" s="339"/>
      <c r="AR106" s="339"/>
      <c r="AS106" s="339"/>
      <c r="AT106" s="339"/>
      <c r="AU106" s="339"/>
      <c r="AV106" s="339"/>
      <c r="AW106" s="339"/>
      <c r="AX106" s="339"/>
      <c r="AY106" s="339"/>
      <c r="AZ106" s="339"/>
      <c r="BA106" s="339"/>
      <c r="BB106" s="339"/>
      <c r="BC106" s="339"/>
      <c r="BD106" s="339"/>
      <c r="BE106" s="339"/>
      <c r="BF106" s="339"/>
      <c r="BG106" s="339"/>
      <c r="BH106" s="339"/>
      <c r="BI106" s="339"/>
      <c r="BJ106" s="339"/>
      <c r="BK106" s="339"/>
      <c r="BL106" s="339"/>
      <c r="BM106" s="339"/>
      <c r="BN106" s="339"/>
      <c r="BO106" s="339"/>
      <c r="BP106" s="339"/>
      <c r="BQ106" s="339"/>
      <c r="BR106" s="339"/>
      <c r="BS106" s="339"/>
      <c r="BT106" s="339"/>
      <c r="BU106" s="339"/>
      <c r="BV106" s="339"/>
      <c r="BW106" s="339"/>
      <c r="BX106" s="339"/>
      <c r="BY106" s="339"/>
      <c r="BZ106" s="339"/>
      <c r="CA106" s="339"/>
      <c r="CB106" s="339"/>
      <c r="CC106" s="339"/>
      <c r="CD106" s="339"/>
      <c r="CE106" s="339"/>
      <c r="CF106" s="339"/>
      <c r="CG106" s="339"/>
      <c r="CH106" s="339"/>
      <c r="CI106" s="339"/>
      <c r="CJ106" s="339"/>
      <c r="CK106" s="339"/>
      <c r="CL106" s="339"/>
      <c r="CM106" s="339"/>
      <c r="CN106" s="339"/>
      <c r="CO106" s="339"/>
      <c r="CP106" s="339"/>
      <c r="CQ106" s="339"/>
      <c r="CR106" s="339"/>
      <c r="CS106" s="339"/>
      <c r="CT106" s="339"/>
      <c r="CU106" s="339"/>
      <c r="CV106" s="339"/>
      <c r="CW106" s="339"/>
      <c r="CX106" s="339"/>
      <c r="CY106" s="339"/>
      <c r="CZ106" s="339"/>
      <c r="DA106" s="339"/>
      <c r="DB106" s="339"/>
      <c r="DC106" s="339"/>
      <c r="DD106" s="339"/>
      <c r="DE106" s="339"/>
      <c r="DF106" s="339"/>
      <c r="DG106" s="339"/>
      <c r="DH106" s="339"/>
      <c r="DI106" s="339"/>
      <c r="DJ106" s="339"/>
      <c r="DK106" s="339"/>
      <c r="DL106" s="339"/>
      <c r="DM106" s="339"/>
      <c r="DN106" s="339"/>
      <c r="DO106" s="339"/>
      <c r="DP106" s="339"/>
      <c r="DQ106" s="339"/>
      <c r="DR106" s="339"/>
      <c r="DS106" s="339"/>
      <c r="DT106" s="339"/>
      <c r="DU106" s="339"/>
      <c r="DV106" s="339"/>
      <c r="DW106" s="339"/>
      <c r="DX106" s="339"/>
      <c r="DY106" s="339"/>
      <c r="DZ106" s="339"/>
      <c r="EA106" s="339"/>
      <c r="EB106" s="339"/>
      <c r="EC106" s="339"/>
      <c r="ED106" s="339"/>
      <c r="EE106" s="339"/>
      <c r="EF106" s="339"/>
      <c r="EG106" s="339"/>
      <c r="EH106" s="339"/>
      <c r="EI106" s="339"/>
      <c r="EJ106" s="339"/>
      <c r="EK106" s="339"/>
      <c r="EL106" s="339"/>
      <c r="EM106" s="339"/>
      <c r="EN106" s="339"/>
      <c r="EO106" s="339"/>
      <c r="EP106" s="339"/>
      <c r="EQ106" s="339"/>
      <c r="ER106" s="339"/>
      <c r="ES106" s="339"/>
      <c r="ET106" s="339"/>
      <c r="EU106" s="339"/>
      <c r="EV106" s="339"/>
      <c r="EW106" s="339"/>
      <c r="EX106" s="339"/>
      <c r="EY106" s="339"/>
      <c r="EZ106" s="339"/>
      <c r="FA106" s="339"/>
      <c r="FB106" s="339"/>
      <c r="FC106" s="339"/>
      <c r="FD106" s="339"/>
      <c r="FE106" s="339"/>
      <c r="FF106" s="339"/>
      <c r="FG106" s="339"/>
      <c r="FH106" s="339"/>
      <c r="FI106" s="339"/>
      <c r="FJ106" s="339"/>
      <c r="FK106" s="339"/>
      <c r="FL106" s="339"/>
      <c r="FM106" s="339"/>
      <c r="FN106" s="339"/>
      <c r="FO106" s="339"/>
      <c r="FP106" s="339"/>
      <c r="FQ106" s="339"/>
      <c r="FR106" s="339"/>
      <c r="FS106" s="339"/>
      <c r="FT106" s="339"/>
      <c r="FU106" s="339"/>
      <c r="FV106" s="339"/>
      <c r="FW106" s="339"/>
      <c r="FX106" s="339"/>
      <c r="FY106" s="339"/>
      <c r="FZ106" s="339"/>
      <c r="GA106" s="339"/>
      <c r="GB106" s="339"/>
      <c r="GC106" s="339"/>
      <c r="GD106" s="339"/>
      <c r="GE106" s="339"/>
      <c r="GF106" s="339"/>
      <c r="GG106" s="339"/>
      <c r="GH106" s="339"/>
      <c r="GI106" s="339"/>
      <c r="GJ106" s="339"/>
      <c r="GK106" s="339"/>
      <c r="GL106" s="339"/>
      <c r="GM106" s="339"/>
      <c r="GN106" s="339"/>
      <c r="GO106" s="339"/>
      <c r="GP106" s="339"/>
      <c r="GQ106" s="339"/>
      <c r="GR106" s="339"/>
      <c r="GS106" s="339"/>
      <c r="GT106" s="339"/>
      <c r="GU106" s="339"/>
      <c r="GV106" s="339"/>
      <c r="GW106" s="339"/>
      <c r="GX106" s="339"/>
      <c r="GY106" s="339"/>
      <c r="GZ106" s="339"/>
      <c r="HA106" s="339"/>
      <c r="HB106" s="339"/>
      <c r="HC106" s="339"/>
      <c r="HD106" s="339"/>
      <c r="HE106" s="339"/>
      <c r="HF106" s="339"/>
      <c r="HG106" s="339"/>
      <c r="HH106" s="339"/>
      <c r="HI106" s="339"/>
      <c r="HJ106" s="339"/>
      <c r="HK106" s="339"/>
      <c r="HL106" s="339"/>
      <c r="HM106" s="339"/>
      <c r="HN106" s="339"/>
      <c r="HO106" s="339"/>
      <c r="HP106" s="339"/>
      <c r="HQ106" s="339"/>
      <c r="HR106" s="339"/>
      <c r="HS106" s="339"/>
      <c r="HT106" s="339"/>
      <c r="HU106" s="339"/>
      <c r="HV106" s="339"/>
      <c r="HW106" s="339"/>
      <c r="HX106" s="339"/>
      <c r="HY106" s="339"/>
      <c r="HZ106" s="339"/>
      <c r="IA106" s="339"/>
      <c r="IB106" s="339"/>
      <c r="IC106" s="339"/>
      <c r="ID106" s="339"/>
      <c r="IE106" s="339"/>
      <c r="IF106" s="339"/>
      <c r="IG106" s="339"/>
      <c r="IH106" s="339"/>
      <c r="II106" s="339"/>
      <c r="IJ106" s="339"/>
      <c r="IK106" s="339"/>
      <c r="IL106" s="339"/>
      <c r="IM106" s="339"/>
      <c r="IN106" s="339"/>
      <c r="IO106" s="339"/>
      <c r="IP106" s="339"/>
      <c r="IQ106" s="339"/>
      <c r="IR106" s="339"/>
      <c r="IS106" s="339"/>
      <c r="IT106" s="340"/>
    </row>
    <row r="107" spans="1:254" s="341" customFormat="1" ht="37.25" customHeight="1">
      <c r="A107" s="44" t="s">
        <v>1453</v>
      </c>
      <c r="B107" s="334" t="s">
        <v>1412</v>
      </c>
      <c r="C107" s="334" t="s">
        <v>1413</v>
      </c>
      <c r="D107" s="8">
        <v>2</v>
      </c>
      <c r="E107" s="51">
        <v>327</v>
      </c>
      <c r="F107" s="17"/>
      <c r="G107" s="18"/>
      <c r="H107" s="19"/>
      <c r="I107" s="20"/>
      <c r="J107" s="335" t="s">
        <v>806</v>
      </c>
      <c r="K107" s="336" t="s">
        <v>806</v>
      </c>
      <c r="L107" s="337" t="s">
        <v>806</v>
      </c>
      <c r="M107" s="338" t="s">
        <v>806</v>
      </c>
      <c r="N107" s="60" t="s">
        <v>806</v>
      </c>
      <c r="O107" s="61" t="s">
        <v>806</v>
      </c>
      <c r="P107" s="170" t="s">
        <v>806</v>
      </c>
      <c r="Q107" s="22">
        <f t="shared" si="12"/>
        <v>0</v>
      </c>
      <c r="R107" s="22">
        <f t="shared" si="7"/>
        <v>0</v>
      </c>
      <c r="S107" s="9" t="str">
        <f t="shared" si="8"/>
        <v>-</v>
      </c>
      <c r="T107" s="339"/>
      <c r="U107" s="339"/>
      <c r="V107" s="339"/>
      <c r="W107" s="339"/>
      <c r="X107" s="339"/>
      <c r="Y107" s="339"/>
      <c r="Z107" s="339"/>
      <c r="AA107" s="339"/>
      <c r="AB107" s="339"/>
      <c r="AC107" s="339"/>
      <c r="AD107" s="339"/>
      <c r="AE107" s="339"/>
      <c r="AF107" s="339"/>
      <c r="AG107" s="339"/>
      <c r="AH107" s="339"/>
      <c r="AI107" s="339"/>
      <c r="AJ107" s="339"/>
      <c r="AK107" s="339"/>
      <c r="AL107" s="339"/>
      <c r="AM107" s="339"/>
      <c r="AN107" s="339"/>
      <c r="AO107" s="339"/>
      <c r="AP107" s="339"/>
      <c r="AQ107" s="339"/>
      <c r="AR107" s="339"/>
      <c r="AS107" s="339"/>
      <c r="AT107" s="339"/>
      <c r="AU107" s="339"/>
      <c r="AV107" s="339"/>
      <c r="AW107" s="339"/>
      <c r="AX107" s="339"/>
      <c r="AY107" s="339"/>
      <c r="AZ107" s="339"/>
      <c r="BA107" s="339"/>
      <c r="BB107" s="339"/>
      <c r="BC107" s="339"/>
      <c r="BD107" s="339"/>
      <c r="BE107" s="339"/>
      <c r="BF107" s="339"/>
      <c r="BG107" s="339"/>
      <c r="BH107" s="339"/>
      <c r="BI107" s="339"/>
      <c r="BJ107" s="339"/>
      <c r="BK107" s="339"/>
      <c r="BL107" s="339"/>
      <c r="BM107" s="339"/>
      <c r="BN107" s="339"/>
      <c r="BO107" s="339"/>
      <c r="BP107" s="339"/>
      <c r="BQ107" s="339"/>
      <c r="BR107" s="339"/>
      <c r="BS107" s="339"/>
      <c r="BT107" s="339"/>
      <c r="BU107" s="339"/>
      <c r="BV107" s="339"/>
      <c r="BW107" s="339"/>
      <c r="BX107" s="339"/>
      <c r="BY107" s="339"/>
      <c r="BZ107" s="339"/>
      <c r="CA107" s="339"/>
      <c r="CB107" s="339"/>
      <c r="CC107" s="339"/>
      <c r="CD107" s="339"/>
      <c r="CE107" s="339"/>
      <c r="CF107" s="339"/>
      <c r="CG107" s="339"/>
      <c r="CH107" s="339"/>
      <c r="CI107" s="339"/>
      <c r="CJ107" s="339"/>
      <c r="CK107" s="339"/>
      <c r="CL107" s="339"/>
      <c r="CM107" s="339"/>
      <c r="CN107" s="339"/>
      <c r="CO107" s="339"/>
      <c r="CP107" s="339"/>
      <c r="CQ107" s="339"/>
      <c r="CR107" s="339"/>
      <c r="CS107" s="339"/>
      <c r="CT107" s="339"/>
      <c r="CU107" s="339"/>
      <c r="CV107" s="339"/>
      <c r="CW107" s="339"/>
      <c r="CX107" s="339"/>
      <c r="CY107" s="339"/>
      <c r="CZ107" s="339"/>
      <c r="DA107" s="339"/>
      <c r="DB107" s="339"/>
      <c r="DC107" s="339"/>
      <c r="DD107" s="339"/>
      <c r="DE107" s="339"/>
      <c r="DF107" s="339"/>
      <c r="DG107" s="339"/>
      <c r="DH107" s="339"/>
      <c r="DI107" s="339"/>
      <c r="DJ107" s="339"/>
      <c r="DK107" s="339"/>
      <c r="DL107" s="339"/>
      <c r="DM107" s="339"/>
      <c r="DN107" s="339"/>
      <c r="DO107" s="339"/>
      <c r="DP107" s="339"/>
      <c r="DQ107" s="339"/>
      <c r="DR107" s="339"/>
      <c r="DS107" s="339"/>
      <c r="DT107" s="339"/>
      <c r="DU107" s="339"/>
      <c r="DV107" s="339"/>
      <c r="DW107" s="339"/>
      <c r="DX107" s="339"/>
      <c r="DY107" s="339"/>
      <c r="DZ107" s="339"/>
      <c r="EA107" s="339"/>
      <c r="EB107" s="339"/>
      <c r="EC107" s="339"/>
      <c r="ED107" s="339"/>
      <c r="EE107" s="339"/>
      <c r="EF107" s="339"/>
      <c r="EG107" s="339"/>
      <c r="EH107" s="339"/>
      <c r="EI107" s="339"/>
      <c r="EJ107" s="339"/>
      <c r="EK107" s="339"/>
      <c r="EL107" s="339"/>
      <c r="EM107" s="339"/>
      <c r="EN107" s="339"/>
      <c r="EO107" s="339"/>
      <c r="EP107" s="339"/>
      <c r="EQ107" s="339"/>
      <c r="ER107" s="339"/>
      <c r="ES107" s="339"/>
      <c r="ET107" s="339"/>
      <c r="EU107" s="339"/>
      <c r="EV107" s="339"/>
      <c r="EW107" s="339"/>
      <c r="EX107" s="339"/>
      <c r="EY107" s="339"/>
      <c r="EZ107" s="339"/>
      <c r="FA107" s="339"/>
      <c r="FB107" s="339"/>
      <c r="FC107" s="339"/>
      <c r="FD107" s="339"/>
      <c r="FE107" s="339"/>
      <c r="FF107" s="339"/>
      <c r="FG107" s="339"/>
      <c r="FH107" s="339"/>
      <c r="FI107" s="339"/>
      <c r="FJ107" s="339"/>
      <c r="FK107" s="339"/>
      <c r="FL107" s="339"/>
      <c r="FM107" s="339"/>
      <c r="FN107" s="339"/>
      <c r="FO107" s="339"/>
      <c r="FP107" s="339"/>
      <c r="FQ107" s="339"/>
      <c r="FR107" s="339"/>
      <c r="FS107" s="339"/>
      <c r="FT107" s="339"/>
      <c r="FU107" s="339"/>
      <c r="FV107" s="339"/>
      <c r="FW107" s="339"/>
      <c r="FX107" s="339"/>
      <c r="FY107" s="339"/>
      <c r="FZ107" s="339"/>
      <c r="GA107" s="339"/>
      <c r="GB107" s="339"/>
      <c r="GC107" s="339"/>
      <c r="GD107" s="339"/>
      <c r="GE107" s="339"/>
      <c r="GF107" s="339"/>
      <c r="GG107" s="339"/>
      <c r="GH107" s="339"/>
      <c r="GI107" s="339"/>
      <c r="GJ107" s="339"/>
      <c r="GK107" s="339"/>
      <c r="GL107" s="339"/>
      <c r="GM107" s="339"/>
      <c r="GN107" s="339"/>
      <c r="GO107" s="339"/>
      <c r="GP107" s="339"/>
      <c r="GQ107" s="339"/>
      <c r="GR107" s="339"/>
      <c r="GS107" s="339"/>
      <c r="GT107" s="339"/>
      <c r="GU107" s="339"/>
      <c r="GV107" s="339"/>
      <c r="GW107" s="339"/>
      <c r="GX107" s="339"/>
      <c r="GY107" s="339"/>
      <c r="GZ107" s="339"/>
      <c r="HA107" s="339"/>
      <c r="HB107" s="339"/>
      <c r="HC107" s="339"/>
      <c r="HD107" s="339"/>
      <c r="HE107" s="339"/>
      <c r="HF107" s="339"/>
      <c r="HG107" s="339"/>
      <c r="HH107" s="339"/>
      <c r="HI107" s="339"/>
      <c r="HJ107" s="339"/>
      <c r="HK107" s="339"/>
      <c r="HL107" s="339"/>
      <c r="HM107" s="339"/>
      <c r="HN107" s="339"/>
      <c r="HO107" s="339"/>
      <c r="HP107" s="339"/>
      <c r="HQ107" s="339"/>
      <c r="HR107" s="339"/>
      <c r="HS107" s="339"/>
      <c r="HT107" s="339"/>
      <c r="HU107" s="339"/>
      <c r="HV107" s="339"/>
      <c r="HW107" s="339"/>
      <c r="HX107" s="339"/>
      <c r="HY107" s="339"/>
      <c r="HZ107" s="339"/>
      <c r="IA107" s="339"/>
      <c r="IB107" s="339"/>
      <c r="IC107" s="339"/>
      <c r="ID107" s="339"/>
      <c r="IE107" s="339"/>
      <c r="IF107" s="339"/>
      <c r="IG107" s="339"/>
      <c r="IH107" s="339"/>
      <c r="II107" s="339"/>
      <c r="IJ107" s="339"/>
      <c r="IK107" s="339"/>
      <c r="IL107" s="339"/>
      <c r="IM107" s="339"/>
      <c r="IN107" s="339"/>
      <c r="IO107" s="339"/>
      <c r="IP107" s="339"/>
      <c r="IQ107" s="339"/>
      <c r="IR107" s="339"/>
      <c r="IS107" s="339"/>
      <c r="IT107" s="340"/>
    </row>
    <row r="108" spans="1:254" s="341" customFormat="1" ht="37.25" customHeight="1">
      <c r="A108" s="44" t="s">
        <v>1453</v>
      </c>
      <c r="B108" s="334" t="s">
        <v>1414</v>
      </c>
      <c r="C108" s="334" t="s">
        <v>1415</v>
      </c>
      <c r="D108" s="8">
        <v>2</v>
      </c>
      <c r="E108" s="51">
        <v>299</v>
      </c>
      <c r="F108" s="17"/>
      <c r="G108" s="18"/>
      <c r="H108" s="19"/>
      <c r="I108" s="20"/>
      <c r="J108" s="335" t="s">
        <v>806</v>
      </c>
      <c r="K108" s="336" t="s">
        <v>806</v>
      </c>
      <c r="L108" s="337" t="s">
        <v>806</v>
      </c>
      <c r="M108" s="338" t="s">
        <v>806</v>
      </c>
      <c r="N108" s="60" t="s">
        <v>806</v>
      </c>
      <c r="O108" s="61" t="s">
        <v>806</v>
      </c>
      <c r="P108" s="170" t="s">
        <v>806</v>
      </c>
      <c r="Q108" s="22">
        <f t="shared" si="12"/>
        <v>0</v>
      </c>
      <c r="R108" s="22">
        <f t="shared" si="7"/>
        <v>0</v>
      </c>
      <c r="S108" s="9" t="str">
        <f t="shared" si="8"/>
        <v>-</v>
      </c>
      <c r="T108" s="339"/>
      <c r="U108" s="339"/>
      <c r="V108" s="339"/>
      <c r="W108" s="339"/>
      <c r="X108" s="339"/>
      <c r="Y108" s="339"/>
      <c r="Z108" s="339"/>
      <c r="AA108" s="339"/>
      <c r="AB108" s="339"/>
      <c r="AC108" s="339"/>
      <c r="AD108" s="339"/>
      <c r="AE108" s="339"/>
      <c r="AF108" s="339"/>
      <c r="AG108" s="339"/>
      <c r="AH108" s="339"/>
      <c r="AI108" s="339"/>
      <c r="AJ108" s="339"/>
      <c r="AK108" s="339"/>
      <c r="AL108" s="339"/>
      <c r="AM108" s="339"/>
      <c r="AN108" s="339"/>
      <c r="AO108" s="339"/>
      <c r="AP108" s="339"/>
      <c r="AQ108" s="339"/>
      <c r="AR108" s="339"/>
      <c r="AS108" s="339"/>
      <c r="AT108" s="339"/>
      <c r="AU108" s="339"/>
      <c r="AV108" s="339"/>
      <c r="AW108" s="339"/>
      <c r="AX108" s="339"/>
      <c r="AY108" s="339"/>
      <c r="AZ108" s="339"/>
      <c r="BA108" s="339"/>
      <c r="BB108" s="339"/>
      <c r="BC108" s="339"/>
      <c r="BD108" s="339"/>
      <c r="BE108" s="339"/>
      <c r="BF108" s="339"/>
      <c r="BG108" s="339"/>
      <c r="BH108" s="339"/>
      <c r="BI108" s="339"/>
      <c r="BJ108" s="339"/>
      <c r="BK108" s="339"/>
      <c r="BL108" s="339"/>
      <c r="BM108" s="339"/>
      <c r="BN108" s="339"/>
      <c r="BO108" s="339"/>
      <c r="BP108" s="339"/>
      <c r="BQ108" s="339"/>
      <c r="BR108" s="339"/>
      <c r="BS108" s="339"/>
      <c r="BT108" s="339"/>
      <c r="BU108" s="339"/>
      <c r="BV108" s="339"/>
      <c r="BW108" s="339"/>
      <c r="BX108" s="339"/>
      <c r="BY108" s="339"/>
      <c r="BZ108" s="339"/>
      <c r="CA108" s="339"/>
      <c r="CB108" s="339"/>
      <c r="CC108" s="339"/>
      <c r="CD108" s="339"/>
      <c r="CE108" s="339"/>
      <c r="CF108" s="339"/>
      <c r="CG108" s="339"/>
      <c r="CH108" s="339"/>
      <c r="CI108" s="339"/>
      <c r="CJ108" s="339"/>
      <c r="CK108" s="339"/>
      <c r="CL108" s="339"/>
      <c r="CM108" s="339"/>
      <c r="CN108" s="339"/>
      <c r="CO108" s="339"/>
      <c r="CP108" s="339"/>
      <c r="CQ108" s="339"/>
      <c r="CR108" s="339"/>
      <c r="CS108" s="339"/>
      <c r="CT108" s="339"/>
      <c r="CU108" s="339"/>
      <c r="CV108" s="339"/>
      <c r="CW108" s="339"/>
      <c r="CX108" s="339"/>
      <c r="CY108" s="339"/>
      <c r="CZ108" s="339"/>
      <c r="DA108" s="339"/>
      <c r="DB108" s="339"/>
      <c r="DC108" s="339"/>
      <c r="DD108" s="339"/>
      <c r="DE108" s="339"/>
      <c r="DF108" s="339"/>
      <c r="DG108" s="339"/>
      <c r="DH108" s="339"/>
      <c r="DI108" s="339"/>
      <c r="DJ108" s="339"/>
      <c r="DK108" s="339"/>
      <c r="DL108" s="339"/>
      <c r="DM108" s="339"/>
      <c r="DN108" s="339"/>
      <c r="DO108" s="339"/>
      <c r="DP108" s="339"/>
      <c r="DQ108" s="339"/>
      <c r="DR108" s="339"/>
      <c r="DS108" s="339"/>
      <c r="DT108" s="339"/>
      <c r="DU108" s="339"/>
      <c r="DV108" s="339"/>
      <c r="DW108" s="339"/>
      <c r="DX108" s="339"/>
      <c r="DY108" s="339"/>
      <c r="DZ108" s="339"/>
      <c r="EA108" s="339"/>
      <c r="EB108" s="339"/>
      <c r="EC108" s="339"/>
      <c r="ED108" s="339"/>
      <c r="EE108" s="339"/>
      <c r="EF108" s="339"/>
      <c r="EG108" s="339"/>
      <c r="EH108" s="339"/>
      <c r="EI108" s="339"/>
      <c r="EJ108" s="339"/>
      <c r="EK108" s="339"/>
      <c r="EL108" s="339"/>
      <c r="EM108" s="339"/>
      <c r="EN108" s="339"/>
      <c r="EO108" s="339"/>
      <c r="EP108" s="339"/>
      <c r="EQ108" s="339"/>
      <c r="ER108" s="339"/>
      <c r="ES108" s="339"/>
      <c r="ET108" s="339"/>
      <c r="EU108" s="339"/>
      <c r="EV108" s="339"/>
      <c r="EW108" s="339"/>
      <c r="EX108" s="339"/>
      <c r="EY108" s="339"/>
      <c r="EZ108" s="339"/>
      <c r="FA108" s="339"/>
      <c r="FB108" s="339"/>
      <c r="FC108" s="339"/>
      <c r="FD108" s="339"/>
      <c r="FE108" s="339"/>
      <c r="FF108" s="339"/>
      <c r="FG108" s="339"/>
      <c r="FH108" s="339"/>
      <c r="FI108" s="339"/>
      <c r="FJ108" s="339"/>
      <c r="FK108" s="339"/>
      <c r="FL108" s="339"/>
      <c r="FM108" s="339"/>
      <c r="FN108" s="339"/>
      <c r="FO108" s="339"/>
      <c r="FP108" s="339"/>
      <c r="FQ108" s="339"/>
      <c r="FR108" s="339"/>
      <c r="FS108" s="339"/>
      <c r="FT108" s="339"/>
      <c r="FU108" s="339"/>
      <c r="FV108" s="339"/>
      <c r="FW108" s="339"/>
      <c r="FX108" s="339"/>
      <c r="FY108" s="339"/>
      <c r="FZ108" s="339"/>
      <c r="GA108" s="339"/>
      <c r="GB108" s="339"/>
      <c r="GC108" s="339"/>
      <c r="GD108" s="339"/>
      <c r="GE108" s="339"/>
      <c r="GF108" s="339"/>
      <c r="GG108" s="339"/>
      <c r="GH108" s="339"/>
      <c r="GI108" s="339"/>
      <c r="GJ108" s="339"/>
      <c r="GK108" s="339"/>
      <c r="GL108" s="339"/>
      <c r="GM108" s="339"/>
      <c r="GN108" s="339"/>
      <c r="GO108" s="339"/>
      <c r="GP108" s="339"/>
      <c r="GQ108" s="339"/>
      <c r="GR108" s="339"/>
      <c r="GS108" s="339"/>
      <c r="GT108" s="339"/>
      <c r="GU108" s="339"/>
      <c r="GV108" s="339"/>
      <c r="GW108" s="339"/>
      <c r="GX108" s="339"/>
      <c r="GY108" s="339"/>
      <c r="GZ108" s="339"/>
      <c r="HA108" s="339"/>
      <c r="HB108" s="339"/>
      <c r="HC108" s="339"/>
      <c r="HD108" s="339"/>
      <c r="HE108" s="339"/>
      <c r="HF108" s="339"/>
      <c r="HG108" s="339"/>
      <c r="HH108" s="339"/>
      <c r="HI108" s="339"/>
      <c r="HJ108" s="339"/>
      <c r="HK108" s="339"/>
      <c r="HL108" s="339"/>
      <c r="HM108" s="339"/>
      <c r="HN108" s="339"/>
      <c r="HO108" s="339"/>
      <c r="HP108" s="339"/>
      <c r="HQ108" s="339"/>
      <c r="HR108" s="339"/>
      <c r="HS108" s="339"/>
      <c r="HT108" s="339"/>
      <c r="HU108" s="339"/>
      <c r="HV108" s="339"/>
      <c r="HW108" s="339"/>
      <c r="HX108" s="339"/>
      <c r="HY108" s="339"/>
      <c r="HZ108" s="339"/>
      <c r="IA108" s="339"/>
      <c r="IB108" s="339"/>
      <c r="IC108" s="339"/>
      <c r="ID108" s="339"/>
      <c r="IE108" s="339"/>
      <c r="IF108" s="339"/>
      <c r="IG108" s="339"/>
      <c r="IH108" s="339"/>
      <c r="II108" s="339"/>
      <c r="IJ108" s="339"/>
      <c r="IK108" s="339"/>
      <c r="IL108" s="339"/>
      <c r="IM108" s="339"/>
      <c r="IN108" s="339"/>
      <c r="IO108" s="339"/>
      <c r="IP108" s="339"/>
      <c r="IQ108" s="339"/>
      <c r="IR108" s="339"/>
      <c r="IS108" s="339"/>
      <c r="IT108" s="340"/>
    </row>
    <row r="109" spans="1:254" s="341" customFormat="1" ht="37.25" customHeight="1">
      <c r="A109" s="44" t="s">
        <v>1453</v>
      </c>
      <c r="B109" s="334" t="s">
        <v>1416</v>
      </c>
      <c r="C109" s="334" t="s">
        <v>1417</v>
      </c>
      <c r="D109" s="8">
        <v>2</v>
      </c>
      <c r="E109" s="51">
        <v>343</v>
      </c>
      <c r="F109" s="17"/>
      <c r="G109" s="18"/>
      <c r="H109" s="19"/>
      <c r="I109" s="20"/>
      <c r="J109" s="335" t="s">
        <v>806</v>
      </c>
      <c r="K109" s="336" t="s">
        <v>806</v>
      </c>
      <c r="L109" s="337" t="s">
        <v>806</v>
      </c>
      <c r="M109" s="338" t="s">
        <v>806</v>
      </c>
      <c r="N109" s="60" t="s">
        <v>806</v>
      </c>
      <c r="O109" s="61" t="s">
        <v>806</v>
      </c>
      <c r="P109" s="170" t="s">
        <v>806</v>
      </c>
      <c r="Q109" s="22">
        <f t="shared" si="12"/>
        <v>0</v>
      </c>
      <c r="R109" s="22">
        <f t="shared" si="7"/>
        <v>0</v>
      </c>
      <c r="S109" s="9" t="str">
        <f t="shared" si="8"/>
        <v>-</v>
      </c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339"/>
      <c r="AG109" s="339"/>
      <c r="AH109" s="339"/>
      <c r="AI109" s="339"/>
      <c r="AJ109" s="339"/>
      <c r="AK109" s="339"/>
      <c r="AL109" s="339"/>
      <c r="AM109" s="339"/>
      <c r="AN109" s="339"/>
      <c r="AO109" s="339"/>
      <c r="AP109" s="339"/>
      <c r="AQ109" s="339"/>
      <c r="AR109" s="339"/>
      <c r="AS109" s="339"/>
      <c r="AT109" s="339"/>
      <c r="AU109" s="339"/>
      <c r="AV109" s="339"/>
      <c r="AW109" s="339"/>
      <c r="AX109" s="339"/>
      <c r="AY109" s="339"/>
      <c r="AZ109" s="339"/>
      <c r="BA109" s="339"/>
      <c r="BB109" s="339"/>
      <c r="BC109" s="339"/>
      <c r="BD109" s="339"/>
      <c r="BE109" s="339"/>
      <c r="BF109" s="339"/>
      <c r="BG109" s="339"/>
      <c r="BH109" s="339"/>
      <c r="BI109" s="339"/>
      <c r="BJ109" s="339"/>
      <c r="BK109" s="339"/>
      <c r="BL109" s="339"/>
      <c r="BM109" s="339"/>
      <c r="BN109" s="339"/>
      <c r="BO109" s="339"/>
      <c r="BP109" s="339"/>
      <c r="BQ109" s="339"/>
      <c r="BR109" s="339"/>
      <c r="BS109" s="339"/>
      <c r="BT109" s="339"/>
      <c r="BU109" s="339"/>
      <c r="BV109" s="339"/>
      <c r="BW109" s="339"/>
      <c r="BX109" s="339"/>
      <c r="BY109" s="339"/>
      <c r="BZ109" s="339"/>
      <c r="CA109" s="339"/>
      <c r="CB109" s="339"/>
      <c r="CC109" s="339"/>
      <c r="CD109" s="339"/>
      <c r="CE109" s="339"/>
      <c r="CF109" s="339"/>
      <c r="CG109" s="339"/>
      <c r="CH109" s="339"/>
      <c r="CI109" s="339"/>
      <c r="CJ109" s="339"/>
      <c r="CK109" s="339"/>
      <c r="CL109" s="339"/>
      <c r="CM109" s="339"/>
      <c r="CN109" s="339"/>
      <c r="CO109" s="339"/>
      <c r="CP109" s="339"/>
      <c r="CQ109" s="339"/>
      <c r="CR109" s="339"/>
      <c r="CS109" s="339"/>
      <c r="CT109" s="339"/>
      <c r="CU109" s="339"/>
      <c r="CV109" s="339"/>
      <c r="CW109" s="339"/>
      <c r="CX109" s="339"/>
      <c r="CY109" s="339"/>
      <c r="CZ109" s="339"/>
      <c r="DA109" s="339"/>
      <c r="DB109" s="339"/>
      <c r="DC109" s="339"/>
      <c r="DD109" s="339"/>
      <c r="DE109" s="339"/>
      <c r="DF109" s="339"/>
      <c r="DG109" s="339"/>
      <c r="DH109" s="339"/>
      <c r="DI109" s="339"/>
      <c r="DJ109" s="339"/>
      <c r="DK109" s="339"/>
      <c r="DL109" s="339"/>
      <c r="DM109" s="339"/>
      <c r="DN109" s="339"/>
      <c r="DO109" s="339"/>
      <c r="DP109" s="339"/>
      <c r="DQ109" s="339"/>
      <c r="DR109" s="339"/>
      <c r="DS109" s="339"/>
      <c r="DT109" s="339"/>
      <c r="DU109" s="339"/>
      <c r="DV109" s="339"/>
      <c r="DW109" s="339"/>
      <c r="DX109" s="339"/>
      <c r="DY109" s="339"/>
      <c r="DZ109" s="339"/>
      <c r="EA109" s="339"/>
      <c r="EB109" s="339"/>
      <c r="EC109" s="339"/>
      <c r="ED109" s="339"/>
      <c r="EE109" s="339"/>
      <c r="EF109" s="339"/>
      <c r="EG109" s="339"/>
      <c r="EH109" s="339"/>
      <c r="EI109" s="339"/>
      <c r="EJ109" s="339"/>
      <c r="EK109" s="339"/>
      <c r="EL109" s="339"/>
      <c r="EM109" s="339"/>
      <c r="EN109" s="339"/>
      <c r="EO109" s="339"/>
      <c r="EP109" s="339"/>
      <c r="EQ109" s="339"/>
      <c r="ER109" s="339"/>
      <c r="ES109" s="339"/>
      <c r="ET109" s="339"/>
      <c r="EU109" s="339"/>
      <c r="EV109" s="339"/>
      <c r="EW109" s="339"/>
      <c r="EX109" s="339"/>
      <c r="EY109" s="339"/>
      <c r="EZ109" s="339"/>
      <c r="FA109" s="339"/>
      <c r="FB109" s="339"/>
      <c r="FC109" s="339"/>
      <c r="FD109" s="339"/>
      <c r="FE109" s="339"/>
      <c r="FF109" s="339"/>
      <c r="FG109" s="339"/>
      <c r="FH109" s="339"/>
      <c r="FI109" s="339"/>
      <c r="FJ109" s="339"/>
      <c r="FK109" s="339"/>
      <c r="FL109" s="339"/>
      <c r="FM109" s="339"/>
      <c r="FN109" s="339"/>
      <c r="FO109" s="339"/>
      <c r="FP109" s="339"/>
      <c r="FQ109" s="339"/>
      <c r="FR109" s="339"/>
      <c r="FS109" s="339"/>
      <c r="FT109" s="339"/>
      <c r="FU109" s="339"/>
      <c r="FV109" s="339"/>
      <c r="FW109" s="339"/>
      <c r="FX109" s="339"/>
      <c r="FY109" s="339"/>
      <c r="FZ109" s="339"/>
      <c r="GA109" s="339"/>
      <c r="GB109" s="339"/>
      <c r="GC109" s="339"/>
      <c r="GD109" s="339"/>
      <c r="GE109" s="339"/>
      <c r="GF109" s="339"/>
      <c r="GG109" s="339"/>
      <c r="GH109" s="339"/>
      <c r="GI109" s="339"/>
      <c r="GJ109" s="339"/>
      <c r="GK109" s="339"/>
      <c r="GL109" s="339"/>
      <c r="GM109" s="339"/>
      <c r="GN109" s="339"/>
      <c r="GO109" s="339"/>
      <c r="GP109" s="339"/>
      <c r="GQ109" s="339"/>
      <c r="GR109" s="339"/>
      <c r="GS109" s="339"/>
      <c r="GT109" s="339"/>
      <c r="GU109" s="339"/>
      <c r="GV109" s="339"/>
      <c r="GW109" s="339"/>
      <c r="GX109" s="339"/>
      <c r="GY109" s="339"/>
      <c r="GZ109" s="339"/>
      <c r="HA109" s="339"/>
      <c r="HB109" s="339"/>
      <c r="HC109" s="339"/>
      <c r="HD109" s="339"/>
      <c r="HE109" s="339"/>
      <c r="HF109" s="339"/>
      <c r="HG109" s="339"/>
      <c r="HH109" s="339"/>
      <c r="HI109" s="339"/>
      <c r="HJ109" s="339"/>
      <c r="HK109" s="339"/>
      <c r="HL109" s="339"/>
      <c r="HM109" s="339"/>
      <c r="HN109" s="339"/>
      <c r="HO109" s="339"/>
      <c r="HP109" s="339"/>
      <c r="HQ109" s="339"/>
      <c r="HR109" s="339"/>
      <c r="HS109" s="339"/>
      <c r="HT109" s="339"/>
      <c r="HU109" s="339"/>
      <c r="HV109" s="339"/>
      <c r="HW109" s="339"/>
      <c r="HX109" s="339"/>
      <c r="HY109" s="339"/>
      <c r="HZ109" s="339"/>
      <c r="IA109" s="339"/>
      <c r="IB109" s="339"/>
      <c r="IC109" s="339"/>
      <c r="ID109" s="339"/>
      <c r="IE109" s="339"/>
      <c r="IF109" s="339"/>
      <c r="IG109" s="339"/>
      <c r="IH109" s="339"/>
      <c r="II109" s="339"/>
      <c r="IJ109" s="339"/>
      <c r="IK109" s="339"/>
      <c r="IL109" s="339"/>
      <c r="IM109" s="339"/>
      <c r="IN109" s="339"/>
      <c r="IO109" s="339"/>
      <c r="IP109" s="339"/>
      <c r="IQ109" s="339"/>
      <c r="IR109" s="339"/>
      <c r="IS109" s="339"/>
      <c r="IT109" s="340"/>
    </row>
    <row r="110" spans="1:254" s="341" customFormat="1" ht="37.25" customHeight="1">
      <c r="A110" s="44" t="s">
        <v>1453</v>
      </c>
      <c r="B110" s="334" t="s">
        <v>1418</v>
      </c>
      <c r="C110" s="334" t="s">
        <v>1419</v>
      </c>
      <c r="D110" s="8">
        <v>2</v>
      </c>
      <c r="E110" s="51">
        <v>285</v>
      </c>
      <c r="F110" s="17"/>
      <c r="G110" s="18"/>
      <c r="H110" s="19"/>
      <c r="I110" s="20"/>
      <c r="J110" s="335" t="s">
        <v>806</v>
      </c>
      <c r="K110" s="336" t="s">
        <v>806</v>
      </c>
      <c r="L110" s="337" t="s">
        <v>806</v>
      </c>
      <c r="M110" s="338" t="s">
        <v>806</v>
      </c>
      <c r="N110" s="60" t="s">
        <v>806</v>
      </c>
      <c r="O110" s="61" t="s">
        <v>806</v>
      </c>
      <c r="P110" s="170" t="s">
        <v>806</v>
      </c>
      <c r="Q110" s="22">
        <f t="shared" si="12"/>
        <v>0</v>
      </c>
      <c r="R110" s="22">
        <f t="shared" si="7"/>
        <v>0</v>
      </c>
      <c r="S110" s="9" t="str">
        <f t="shared" si="8"/>
        <v>-</v>
      </c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339"/>
      <c r="AG110" s="339"/>
      <c r="AH110" s="339"/>
      <c r="AI110" s="339"/>
      <c r="AJ110" s="339"/>
      <c r="AK110" s="339"/>
      <c r="AL110" s="339"/>
      <c r="AM110" s="339"/>
      <c r="AN110" s="339"/>
      <c r="AO110" s="339"/>
      <c r="AP110" s="339"/>
      <c r="AQ110" s="339"/>
      <c r="AR110" s="339"/>
      <c r="AS110" s="339"/>
      <c r="AT110" s="339"/>
      <c r="AU110" s="339"/>
      <c r="AV110" s="339"/>
      <c r="AW110" s="339"/>
      <c r="AX110" s="339"/>
      <c r="AY110" s="339"/>
      <c r="AZ110" s="339"/>
      <c r="BA110" s="339"/>
      <c r="BB110" s="339"/>
      <c r="BC110" s="339"/>
      <c r="BD110" s="339"/>
      <c r="BE110" s="339"/>
      <c r="BF110" s="339"/>
      <c r="BG110" s="339"/>
      <c r="BH110" s="339"/>
      <c r="BI110" s="339"/>
      <c r="BJ110" s="339"/>
      <c r="BK110" s="339"/>
      <c r="BL110" s="339"/>
      <c r="BM110" s="339"/>
      <c r="BN110" s="339"/>
      <c r="BO110" s="339"/>
      <c r="BP110" s="339"/>
      <c r="BQ110" s="339"/>
      <c r="BR110" s="339"/>
      <c r="BS110" s="339"/>
      <c r="BT110" s="339"/>
      <c r="BU110" s="339"/>
      <c r="BV110" s="339"/>
      <c r="BW110" s="339"/>
      <c r="BX110" s="339"/>
      <c r="BY110" s="339"/>
      <c r="BZ110" s="339"/>
      <c r="CA110" s="339"/>
      <c r="CB110" s="339"/>
      <c r="CC110" s="339"/>
      <c r="CD110" s="339"/>
      <c r="CE110" s="339"/>
      <c r="CF110" s="339"/>
      <c r="CG110" s="339"/>
      <c r="CH110" s="339"/>
      <c r="CI110" s="339"/>
      <c r="CJ110" s="339"/>
      <c r="CK110" s="339"/>
      <c r="CL110" s="339"/>
      <c r="CM110" s="339"/>
      <c r="CN110" s="339"/>
      <c r="CO110" s="339"/>
      <c r="CP110" s="339"/>
      <c r="CQ110" s="339"/>
      <c r="CR110" s="339"/>
      <c r="CS110" s="339"/>
      <c r="CT110" s="339"/>
      <c r="CU110" s="339"/>
      <c r="CV110" s="339"/>
      <c r="CW110" s="339"/>
      <c r="CX110" s="339"/>
      <c r="CY110" s="339"/>
      <c r="CZ110" s="339"/>
      <c r="DA110" s="339"/>
      <c r="DB110" s="339"/>
      <c r="DC110" s="339"/>
      <c r="DD110" s="339"/>
      <c r="DE110" s="339"/>
      <c r="DF110" s="339"/>
      <c r="DG110" s="339"/>
      <c r="DH110" s="339"/>
      <c r="DI110" s="339"/>
      <c r="DJ110" s="339"/>
      <c r="DK110" s="339"/>
      <c r="DL110" s="339"/>
      <c r="DM110" s="339"/>
      <c r="DN110" s="339"/>
      <c r="DO110" s="339"/>
      <c r="DP110" s="339"/>
      <c r="DQ110" s="339"/>
      <c r="DR110" s="339"/>
      <c r="DS110" s="339"/>
      <c r="DT110" s="339"/>
      <c r="DU110" s="339"/>
      <c r="DV110" s="339"/>
      <c r="DW110" s="339"/>
      <c r="DX110" s="339"/>
      <c r="DY110" s="339"/>
      <c r="DZ110" s="339"/>
      <c r="EA110" s="339"/>
      <c r="EB110" s="339"/>
      <c r="EC110" s="339"/>
      <c r="ED110" s="339"/>
      <c r="EE110" s="339"/>
      <c r="EF110" s="339"/>
      <c r="EG110" s="339"/>
      <c r="EH110" s="339"/>
      <c r="EI110" s="339"/>
      <c r="EJ110" s="339"/>
      <c r="EK110" s="339"/>
      <c r="EL110" s="339"/>
      <c r="EM110" s="339"/>
      <c r="EN110" s="339"/>
      <c r="EO110" s="339"/>
      <c r="EP110" s="339"/>
      <c r="EQ110" s="339"/>
      <c r="ER110" s="339"/>
      <c r="ES110" s="339"/>
      <c r="ET110" s="339"/>
      <c r="EU110" s="339"/>
      <c r="EV110" s="339"/>
      <c r="EW110" s="339"/>
      <c r="EX110" s="339"/>
      <c r="EY110" s="339"/>
      <c r="EZ110" s="339"/>
      <c r="FA110" s="339"/>
      <c r="FB110" s="339"/>
      <c r="FC110" s="339"/>
      <c r="FD110" s="339"/>
      <c r="FE110" s="339"/>
      <c r="FF110" s="339"/>
      <c r="FG110" s="339"/>
      <c r="FH110" s="339"/>
      <c r="FI110" s="339"/>
      <c r="FJ110" s="339"/>
      <c r="FK110" s="339"/>
      <c r="FL110" s="339"/>
      <c r="FM110" s="339"/>
      <c r="FN110" s="339"/>
      <c r="FO110" s="339"/>
      <c r="FP110" s="339"/>
      <c r="FQ110" s="339"/>
      <c r="FR110" s="339"/>
      <c r="FS110" s="339"/>
      <c r="FT110" s="339"/>
      <c r="FU110" s="339"/>
      <c r="FV110" s="339"/>
      <c r="FW110" s="339"/>
      <c r="FX110" s="339"/>
      <c r="FY110" s="339"/>
      <c r="FZ110" s="339"/>
      <c r="GA110" s="339"/>
      <c r="GB110" s="339"/>
      <c r="GC110" s="339"/>
      <c r="GD110" s="339"/>
      <c r="GE110" s="339"/>
      <c r="GF110" s="339"/>
      <c r="GG110" s="339"/>
      <c r="GH110" s="339"/>
      <c r="GI110" s="339"/>
      <c r="GJ110" s="339"/>
      <c r="GK110" s="339"/>
      <c r="GL110" s="339"/>
      <c r="GM110" s="339"/>
      <c r="GN110" s="339"/>
      <c r="GO110" s="339"/>
      <c r="GP110" s="339"/>
      <c r="GQ110" s="339"/>
      <c r="GR110" s="339"/>
      <c r="GS110" s="339"/>
      <c r="GT110" s="339"/>
      <c r="GU110" s="339"/>
      <c r="GV110" s="339"/>
      <c r="GW110" s="339"/>
      <c r="GX110" s="339"/>
      <c r="GY110" s="339"/>
      <c r="GZ110" s="339"/>
      <c r="HA110" s="339"/>
      <c r="HB110" s="339"/>
      <c r="HC110" s="339"/>
      <c r="HD110" s="339"/>
      <c r="HE110" s="339"/>
      <c r="HF110" s="339"/>
      <c r="HG110" s="339"/>
      <c r="HH110" s="339"/>
      <c r="HI110" s="339"/>
      <c r="HJ110" s="339"/>
      <c r="HK110" s="339"/>
      <c r="HL110" s="339"/>
      <c r="HM110" s="339"/>
      <c r="HN110" s="339"/>
      <c r="HO110" s="339"/>
      <c r="HP110" s="339"/>
      <c r="HQ110" s="339"/>
      <c r="HR110" s="339"/>
      <c r="HS110" s="339"/>
      <c r="HT110" s="339"/>
      <c r="HU110" s="339"/>
      <c r="HV110" s="339"/>
      <c r="HW110" s="339"/>
      <c r="HX110" s="339"/>
      <c r="HY110" s="339"/>
      <c r="HZ110" s="339"/>
      <c r="IA110" s="339"/>
      <c r="IB110" s="339"/>
      <c r="IC110" s="339"/>
      <c r="ID110" s="339"/>
      <c r="IE110" s="339"/>
      <c r="IF110" s="339"/>
      <c r="IG110" s="339"/>
      <c r="IH110" s="339"/>
      <c r="II110" s="339"/>
      <c r="IJ110" s="339"/>
      <c r="IK110" s="339"/>
      <c r="IL110" s="339"/>
      <c r="IM110" s="339"/>
      <c r="IN110" s="339"/>
      <c r="IO110" s="339"/>
      <c r="IP110" s="339"/>
      <c r="IQ110" s="339"/>
      <c r="IR110" s="339"/>
      <c r="IS110" s="339"/>
      <c r="IT110" s="340"/>
    </row>
    <row r="111" spans="1:254" s="341" customFormat="1" ht="37.25" customHeight="1">
      <c r="A111" s="63" t="s">
        <v>938</v>
      </c>
      <c r="B111" s="21"/>
      <c r="C111" s="342"/>
      <c r="D111" s="21"/>
      <c r="E111" s="33"/>
      <c r="F111" s="64">
        <f>SUMPRODUCT(D6:D110,F6:F110)</f>
        <v>0</v>
      </c>
      <c r="G111" s="65">
        <f>SUMPRODUCT(D6:D110,G6:G110)</f>
        <v>0</v>
      </c>
      <c r="H111" s="66">
        <f>SUMPRODUCT(D6:D110,H6:H110)</f>
        <v>0</v>
      </c>
      <c r="I111" s="67">
        <f>SUMPRODUCT(D6:D110,I6:I110)</f>
        <v>0</v>
      </c>
      <c r="J111" s="68">
        <f>SUM(J40:J110)+J36+J37+J34+J33+J32+J31+J25+J24+J23+J22+J21+J20+J19+J18+J17+J16+J15+J14+J13+J12+J11+J10+J9+J8+J6+J7</f>
        <v>0</v>
      </c>
      <c r="K111" s="69">
        <f>SUM(K40:K110)+K36+K37+K34+K33+K32+K31+K25+K24+K23+K22+K21+K20+K19+K18+K17+K16+K15+K14+K13+K12+K11+K10+K9+K8+K6+K7</f>
        <v>0</v>
      </c>
      <c r="L111" s="70">
        <f>SUM(L40:L110)+L36+L37+L34+L33+L32+L31+L25+L24+L23+L22+L21+L20+L19+L18+L17+L16+L15+L14+L13+L12+L11+L10+L9+L8+L6+L7</f>
        <v>0</v>
      </c>
      <c r="M111" s="8">
        <f>SUM(M40:M110)+M36+M37+M34+M33+M32+M31+M25+M24+M23+M22+M21+M20+M19+M18+M17+M16+M15+M14+M13+M12+M11+M10+M9+M8+M6+M7</f>
        <v>0</v>
      </c>
      <c r="N111" s="343">
        <f>SUMPRODUCT(D6:D110,N6:N110)</f>
        <v>0</v>
      </c>
      <c r="O111" s="344">
        <v>0</v>
      </c>
      <c r="P111" s="345">
        <f>P82+P83+P85+P84+P86+P87+P88+P89+(P90*4)+(4*P91)</f>
        <v>0</v>
      </c>
      <c r="Q111" s="22">
        <f>SUM(Q6:Q110)</f>
        <v>0</v>
      </c>
      <c r="R111" s="22">
        <f>SUM(R6:R110)</f>
        <v>0</v>
      </c>
      <c r="S111" s="75" t="str">
        <f t="shared" si="8"/>
        <v>-</v>
      </c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39"/>
      <c r="AF111" s="339"/>
      <c r="AG111" s="339"/>
      <c r="AH111" s="339"/>
      <c r="AI111" s="339"/>
      <c r="AJ111" s="339"/>
      <c r="AK111" s="339"/>
      <c r="AL111" s="339"/>
      <c r="AM111" s="339"/>
      <c r="AN111" s="339"/>
      <c r="AO111" s="339"/>
      <c r="AP111" s="339"/>
      <c r="AQ111" s="339"/>
      <c r="AR111" s="339"/>
      <c r="AS111" s="339"/>
      <c r="AT111" s="339"/>
      <c r="AU111" s="339"/>
      <c r="AV111" s="339"/>
      <c r="AW111" s="339"/>
      <c r="AX111" s="339"/>
      <c r="AY111" s="339"/>
      <c r="AZ111" s="339"/>
      <c r="BA111" s="339"/>
      <c r="BB111" s="339"/>
      <c r="BC111" s="339"/>
      <c r="BD111" s="339"/>
      <c r="BE111" s="339"/>
      <c r="BF111" s="339"/>
      <c r="BG111" s="339"/>
      <c r="BH111" s="339"/>
      <c r="BI111" s="339"/>
      <c r="BJ111" s="339"/>
      <c r="BK111" s="339"/>
      <c r="BL111" s="339"/>
      <c r="BM111" s="339"/>
      <c r="BN111" s="339"/>
      <c r="BO111" s="339"/>
      <c r="BP111" s="339"/>
      <c r="BQ111" s="339"/>
      <c r="BR111" s="339"/>
      <c r="BS111" s="339"/>
      <c r="BT111" s="339"/>
      <c r="BU111" s="339"/>
      <c r="BV111" s="339"/>
      <c r="BW111" s="339"/>
      <c r="BX111" s="339"/>
      <c r="BY111" s="339"/>
      <c r="BZ111" s="339"/>
      <c r="CA111" s="339"/>
      <c r="CB111" s="339"/>
      <c r="CC111" s="339"/>
      <c r="CD111" s="339"/>
      <c r="CE111" s="339"/>
      <c r="CF111" s="339"/>
      <c r="CG111" s="339"/>
      <c r="CH111" s="339"/>
      <c r="CI111" s="339"/>
      <c r="CJ111" s="339"/>
      <c r="CK111" s="339"/>
      <c r="CL111" s="339"/>
      <c r="CM111" s="339"/>
      <c r="CN111" s="339"/>
      <c r="CO111" s="339"/>
      <c r="CP111" s="339"/>
      <c r="CQ111" s="339"/>
      <c r="CR111" s="339"/>
      <c r="CS111" s="339"/>
      <c r="CT111" s="339"/>
      <c r="CU111" s="339"/>
      <c r="CV111" s="339"/>
      <c r="CW111" s="339"/>
      <c r="CX111" s="339"/>
      <c r="CY111" s="339"/>
      <c r="CZ111" s="339"/>
      <c r="DA111" s="339"/>
      <c r="DB111" s="339"/>
      <c r="DC111" s="339"/>
      <c r="DD111" s="339"/>
      <c r="DE111" s="339"/>
      <c r="DF111" s="339"/>
      <c r="DG111" s="339"/>
      <c r="DH111" s="339"/>
      <c r="DI111" s="339"/>
      <c r="DJ111" s="339"/>
      <c r="DK111" s="339"/>
      <c r="DL111" s="339"/>
      <c r="DM111" s="339"/>
      <c r="DN111" s="339"/>
      <c r="DO111" s="339"/>
      <c r="DP111" s="339"/>
      <c r="DQ111" s="339"/>
      <c r="DR111" s="339"/>
      <c r="DS111" s="339"/>
      <c r="DT111" s="339"/>
      <c r="DU111" s="339"/>
      <c r="DV111" s="339"/>
      <c r="DW111" s="339"/>
      <c r="DX111" s="339"/>
      <c r="DY111" s="339"/>
      <c r="DZ111" s="339"/>
      <c r="EA111" s="339"/>
      <c r="EB111" s="339"/>
      <c r="EC111" s="339"/>
      <c r="ED111" s="339"/>
      <c r="EE111" s="339"/>
      <c r="EF111" s="339"/>
      <c r="EG111" s="339"/>
      <c r="EH111" s="339"/>
      <c r="EI111" s="339"/>
      <c r="EJ111" s="339"/>
      <c r="EK111" s="339"/>
      <c r="EL111" s="339"/>
      <c r="EM111" s="339"/>
      <c r="EN111" s="339"/>
      <c r="EO111" s="339"/>
      <c r="EP111" s="339"/>
      <c r="EQ111" s="339"/>
      <c r="ER111" s="339"/>
      <c r="ES111" s="339"/>
      <c r="ET111" s="339"/>
      <c r="EU111" s="339"/>
      <c r="EV111" s="339"/>
      <c r="EW111" s="339"/>
      <c r="EX111" s="339"/>
      <c r="EY111" s="339"/>
      <c r="EZ111" s="339"/>
      <c r="FA111" s="339"/>
      <c r="FB111" s="339"/>
      <c r="FC111" s="339"/>
      <c r="FD111" s="339"/>
      <c r="FE111" s="339"/>
      <c r="FF111" s="339"/>
      <c r="FG111" s="339"/>
      <c r="FH111" s="339"/>
      <c r="FI111" s="339"/>
      <c r="FJ111" s="339"/>
      <c r="FK111" s="339"/>
      <c r="FL111" s="339"/>
      <c r="FM111" s="339"/>
      <c r="FN111" s="339"/>
      <c r="FO111" s="339"/>
      <c r="FP111" s="339"/>
      <c r="FQ111" s="339"/>
      <c r="FR111" s="339"/>
      <c r="FS111" s="339"/>
      <c r="FT111" s="339"/>
      <c r="FU111" s="339"/>
      <c r="FV111" s="339"/>
      <c r="FW111" s="339"/>
      <c r="FX111" s="339"/>
      <c r="FY111" s="339"/>
      <c r="FZ111" s="339"/>
      <c r="GA111" s="339"/>
      <c r="GB111" s="339"/>
      <c r="GC111" s="339"/>
      <c r="GD111" s="339"/>
      <c r="GE111" s="339"/>
      <c r="GF111" s="339"/>
      <c r="GG111" s="339"/>
      <c r="GH111" s="339"/>
      <c r="GI111" s="339"/>
      <c r="GJ111" s="339"/>
      <c r="GK111" s="339"/>
      <c r="GL111" s="339"/>
      <c r="GM111" s="339"/>
      <c r="GN111" s="339"/>
      <c r="GO111" s="339"/>
      <c r="GP111" s="339"/>
      <c r="GQ111" s="339"/>
      <c r="GR111" s="339"/>
      <c r="GS111" s="339"/>
      <c r="GT111" s="339"/>
      <c r="GU111" s="339"/>
      <c r="GV111" s="339"/>
      <c r="GW111" s="339"/>
      <c r="GX111" s="339"/>
      <c r="GY111" s="339"/>
      <c r="GZ111" s="339"/>
      <c r="HA111" s="339"/>
      <c r="HB111" s="339"/>
      <c r="HC111" s="339"/>
      <c r="HD111" s="339"/>
      <c r="HE111" s="339"/>
      <c r="HF111" s="339"/>
      <c r="HG111" s="339"/>
      <c r="HH111" s="339"/>
      <c r="HI111" s="339"/>
      <c r="HJ111" s="339"/>
      <c r="HK111" s="339"/>
      <c r="HL111" s="339"/>
      <c r="HM111" s="339"/>
      <c r="HN111" s="339"/>
      <c r="HO111" s="339"/>
      <c r="HP111" s="339"/>
      <c r="HQ111" s="339"/>
      <c r="HR111" s="339"/>
      <c r="HS111" s="339"/>
      <c r="HT111" s="339"/>
      <c r="HU111" s="339"/>
      <c r="HV111" s="339"/>
      <c r="HW111" s="339"/>
      <c r="HX111" s="339"/>
      <c r="HY111" s="339"/>
      <c r="HZ111" s="339"/>
      <c r="IA111" s="339"/>
      <c r="IB111" s="339"/>
      <c r="IC111" s="339"/>
      <c r="ID111" s="339"/>
      <c r="IE111" s="339"/>
      <c r="IF111" s="339"/>
      <c r="IG111" s="339"/>
      <c r="IH111" s="339"/>
      <c r="II111" s="339"/>
      <c r="IJ111" s="339"/>
      <c r="IK111" s="339"/>
      <c r="IL111" s="339"/>
      <c r="IM111" s="339"/>
      <c r="IN111" s="339"/>
      <c r="IO111" s="339"/>
      <c r="IP111" s="339"/>
      <c r="IQ111" s="339"/>
      <c r="IR111" s="339"/>
      <c r="IS111" s="339"/>
      <c r="IT111" s="340"/>
    </row>
    <row r="112" spans="1:254" ht="21" customHeight="1">
      <c r="A112" s="72"/>
      <c r="B112" s="73"/>
      <c r="C112" s="73"/>
      <c r="D112" s="73"/>
      <c r="E112" s="74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173"/>
      <c r="Q112" s="71" t="s">
        <v>2</v>
      </c>
      <c r="R112" s="76"/>
      <c r="S112" s="77">
        <f>SUM(S6:S111)</f>
        <v>0</v>
      </c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/>
      <c r="ER112" s="78"/>
      <c r="ES112" s="78"/>
      <c r="ET112" s="78"/>
      <c r="EU112" s="78"/>
      <c r="EV112" s="78"/>
      <c r="EW112" s="78"/>
      <c r="EX112" s="78"/>
      <c r="EY112" s="78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78"/>
      <c r="FM112" s="78"/>
      <c r="FN112" s="78"/>
      <c r="FO112" s="78"/>
      <c r="FP112" s="78"/>
      <c r="FQ112" s="78"/>
      <c r="FR112" s="78"/>
      <c r="FS112" s="78"/>
      <c r="FT112" s="78"/>
      <c r="FU112" s="78"/>
      <c r="FV112" s="78"/>
      <c r="FW112" s="78"/>
      <c r="FX112" s="78"/>
      <c r="FY112" s="78"/>
      <c r="FZ112" s="78"/>
      <c r="GA112" s="78"/>
      <c r="GB112" s="78"/>
      <c r="GC112" s="78"/>
      <c r="GD112" s="78"/>
      <c r="GE112" s="78"/>
      <c r="GF112" s="78"/>
      <c r="GG112" s="78"/>
      <c r="GH112" s="78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  <c r="IP112" s="78"/>
      <c r="IQ112" s="78"/>
      <c r="IR112" s="78"/>
      <c r="IS112" s="78"/>
      <c r="IT112" s="79"/>
    </row>
  </sheetData>
  <mergeCells count="3">
    <mergeCell ref="F1:O1"/>
    <mergeCell ref="A1:E1"/>
    <mergeCell ref="D4:E4"/>
  </mergeCells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77"/>
  <sheetViews>
    <sheetView showGridLines="0" topLeftCell="A70" zoomScale="68" zoomScaleNormal="108" workbookViewId="0">
      <selection activeCell="A76" sqref="A76:XFD76"/>
    </sheetView>
  </sheetViews>
  <sheetFormatPr baseColWidth="10" defaultColWidth="30.5" defaultRowHeight="18" customHeight="1"/>
  <cols>
    <col min="1" max="3" width="25.6640625" style="310" customWidth="1"/>
    <col min="4" max="4" width="15.6640625" style="310" customWidth="1"/>
    <col min="5" max="5" width="15.6640625" style="80" customWidth="1"/>
    <col min="6" max="6" width="48.5" style="80" customWidth="1"/>
    <col min="7" max="12" width="19.33203125" style="80" customWidth="1"/>
    <col min="13" max="14" width="25.6640625" style="80" customWidth="1"/>
    <col min="15" max="15" width="23.33203125" style="80" customWidth="1"/>
    <col min="16" max="16" width="16.5" style="327" customWidth="1"/>
    <col min="17" max="17" width="26.6640625" style="331" customWidth="1"/>
    <col min="18" max="256" width="30.5" style="80" customWidth="1"/>
    <col min="257" max="16384" width="30.5" style="80"/>
  </cols>
  <sheetData>
    <row r="1" spans="1:255" ht="131" customHeight="1">
      <c r="A1" s="366" t="s">
        <v>1306</v>
      </c>
      <c r="B1" s="367"/>
      <c r="C1" s="367"/>
      <c r="D1" s="367"/>
      <c r="E1" s="367"/>
      <c r="F1" s="364" t="s">
        <v>1446</v>
      </c>
      <c r="G1" s="365"/>
      <c r="H1" s="365"/>
      <c r="I1" s="365"/>
      <c r="J1" s="365"/>
      <c r="K1" s="365"/>
      <c r="L1" s="365"/>
      <c r="M1" s="25"/>
      <c r="N1" s="81"/>
      <c r="O1" s="82"/>
      <c r="P1" s="322"/>
      <c r="Q1" s="328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6"/>
    </row>
    <row r="2" spans="1:255" ht="25" customHeight="1">
      <c r="A2" s="164" t="s">
        <v>1367</v>
      </c>
      <c r="B2" s="307"/>
      <c r="C2" s="21"/>
      <c r="D2" s="21"/>
      <c r="E2" s="83"/>
      <c r="F2" s="84"/>
      <c r="G2" s="43"/>
      <c r="H2" s="43"/>
      <c r="I2" s="43"/>
      <c r="J2" s="21"/>
      <c r="K2" s="21"/>
      <c r="L2" s="85"/>
      <c r="M2" s="86"/>
      <c r="N2" s="16" t="s">
        <v>2</v>
      </c>
      <c r="O2" s="87">
        <f>O77</f>
        <v>0</v>
      </c>
      <c r="P2" s="323"/>
      <c r="Q2" s="329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1"/>
    </row>
    <row r="3" spans="1:255" ht="8" customHeight="1">
      <c r="A3" s="10"/>
      <c r="B3" s="308"/>
      <c r="C3" s="21"/>
      <c r="D3" s="21"/>
      <c r="E3" s="83"/>
      <c r="F3" s="88"/>
      <c r="G3" s="43"/>
      <c r="H3" s="43"/>
      <c r="I3" s="75"/>
      <c r="J3" s="73"/>
      <c r="K3" s="73"/>
      <c r="L3" s="89"/>
      <c r="M3" s="90"/>
      <c r="N3" s="43"/>
      <c r="O3" s="91"/>
      <c r="P3" s="323"/>
      <c r="Q3" s="329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1"/>
    </row>
    <row r="4" spans="1:255" ht="31.25" customHeight="1">
      <c r="A4" s="309"/>
      <c r="B4" s="307"/>
      <c r="C4" s="307"/>
      <c r="D4" s="21"/>
      <c r="E4" s="83"/>
      <c r="F4" s="11" t="s">
        <v>745</v>
      </c>
      <c r="G4" s="5">
        <v>9005</v>
      </c>
      <c r="H4" s="92">
        <v>7046</v>
      </c>
      <c r="I4" s="93">
        <v>5015</v>
      </c>
      <c r="J4" s="94">
        <v>3020</v>
      </c>
      <c r="K4" s="95">
        <v>1018</v>
      </c>
      <c r="L4" s="96">
        <v>9010</v>
      </c>
      <c r="M4" s="90"/>
      <c r="N4" s="43"/>
      <c r="O4" s="91"/>
      <c r="P4" s="323"/>
      <c r="Q4" s="3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1"/>
    </row>
    <row r="5" spans="1:255" ht="61.25" customHeight="1">
      <c r="A5" s="44" t="s">
        <v>5</v>
      </c>
      <c r="B5" s="307" t="s">
        <v>6</v>
      </c>
      <c r="C5" s="307" t="s">
        <v>7</v>
      </c>
      <c r="D5" s="307" t="s">
        <v>939</v>
      </c>
      <c r="E5" s="4" t="s">
        <v>9</v>
      </c>
      <c r="F5" s="4" t="s">
        <v>940</v>
      </c>
      <c r="G5" s="12" t="s">
        <v>941</v>
      </c>
      <c r="H5" s="97" t="s">
        <v>942</v>
      </c>
      <c r="I5" s="98" t="s">
        <v>748</v>
      </c>
      <c r="J5" s="99" t="s">
        <v>750</v>
      </c>
      <c r="K5" s="100" t="s">
        <v>749</v>
      </c>
      <c r="L5" s="101" t="s">
        <v>751</v>
      </c>
      <c r="M5" s="102" t="s">
        <v>23</v>
      </c>
      <c r="N5" s="9" t="s">
        <v>943</v>
      </c>
      <c r="O5" s="9" t="s">
        <v>25</v>
      </c>
      <c r="P5" s="324" t="s">
        <v>27</v>
      </c>
      <c r="Q5" s="32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1"/>
    </row>
    <row r="6" spans="1:255" ht="60.5" customHeight="1">
      <c r="A6" s="44" t="s">
        <v>1344</v>
      </c>
      <c r="B6" s="307" t="s">
        <v>944</v>
      </c>
      <c r="C6" s="307" t="s">
        <v>945</v>
      </c>
      <c r="D6" s="8">
        <v>1</v>
      </c>
      <c r="E6" s="33">
        <v>167</v>
      </c>
      <c r="F6" s="4" t="s">
        <v>946</v>
      </c>
      <c r="G6" s="17"/>
      <c r="H6" s="103" t="s">
        <v>806</v>
      </c>
      <c r="I6" s="18"/>
      <c r="J6" s="104"/>
      <c r="K6" s="105" t="s">
        <v>806</v>
      </c>
      <c r="L6" s="85"/>
      <c r="M6" s="106">
        <f t="shared" ref="M6:M12" si="0">(G6+I6+J6+L6)</f>
        <v>0</v>
      </c>
      <c r="N6" s="22">
        <f t="shared" ref="N6:N39" si="1">M6*D6</f>
        <v>0</v>
      </c>
      <c r="O6" s="9" t="str">
        <f t="shared" ref="O6:O39" si="2">IF(M6&gt;0,M6*E6,"-")</f>
        <v>-</v>
      </c>
      <c r="P6" s="325">
        <v>1.9</v>
      </c>
      <c r="Q6" s="329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1"/>
    </row>
    <row r="7" spans="1:255" ht="60.5" customHeight="1">
      <c r="A7" s="44" t="s">
        <v>1344</v>
      </c>
      <c r="B7" s="307" t="s">
        <v>947</v>
      </c>
      <c r="C7" s="107" t="s">
        <v>948</v>
      </c>
      <c r="D7" s="8">
        <v>1</v>
      </c>
      <c r="E7" s="33">
        <v>170</v>
      </c>
      <c r="F7" s="4" t="s">
        <v>949</v>
      </c>
      <c r="G7" s="17"/>
      <c r="H7" s="103" t="s">
        <v>806</v>
      </c>
      <c r="I7" s="18"/>
      <c r="J7" s="104"/>
      <c r="K7" s="105" t="s">
        <v>806</v>
      </c>
      <c r="L7" s="85"/>
      <c r="M7" s="106">
        <f t="shared" si="0"/>
        <v>0</v>
      </c>
      <c r="N7" s="22">
        <f t="shared" si="1"/>
        <v>0</v>
      </c>
      <c r="O7" s="9" t="str">
        <f t="shared" si="2"/>
        <v>-</v>
      </c>
      <c r="P7" s="325">
        <v>1.9</v>
      </c>
      <c r="Q7" s="329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1"/>
    </row>
    <row r="8" spans="1:255" ht="60.5" customHeight="1">
      <c r="A8" s="44" t="s">
        <v>1344</v>
      </c>
      <c r="B8" s="307" t="s">
        <v>950</v>
      </c>
      <c r="C8" s="107" t="s">
        <v>951</v>
      </c>
      <c r="D8" s="8">
        <v>1</v>
      </c>
      <c r="E8" s="33">
        <v>170</v>
      </c>
      <c r="F8" s="4" t="s">
        <v>952</v>
      </c>
      <c r="G8" s="17"/>
      <c r="H8" s="103" t="s">
        <v>806</v>
      </c>
      <c r="I8" s="18"/>
      <c r="J8" s="104"/>
      <c r="K8" s="105" t="s">
        <v>806</v>
      </c>
      <c r="L8" s="85"/>
      <c r="M8" s="106">
        <f t="shared" si="0"/>
        <v>0</v>
      </c>
      <c r="N8" s="22">
        <f t="shared" si="1"/>
        <v>0</v>
      </c>
      <c r="O8" s="9" t="str">
        <f t="shared" si="2"/>
        <v>-</v>
      </c>
      <c r="P8" s="325">
        <v>2.2999999999999998</v>
      </c>
      <c r="Q8" s="329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1"/>
    </row>
    <row r="9" spans="1:255" ht="60.5" customHeight="1">
      <c r="A9" s="44" t="s">
        <v>1344</v>
      </c>
      <c r="B9" s="307" t="s">
        <v>953</v>
      </c>
      <c r="C9" s="107" t="s">
        <v>954</v>
      </c>
      <c r="D9" s="8">
        <v>1</v>
      </c>
      <c r="E9" s="33">
        <v>175</v>
      </c>
      <c r="F9" s="4" t="s">
        <v>955</v>
      </c>
      <c r="G9" s="17"/>
      <c r="H9" s="103" t="s">
        <v>806</v>
      </c>
      <c r="I9" s="18"/>
      <c r="J9" s="104"/>
      <c r="K9" s="105" t="s">
        <v>806</v>
      </c>
      <c r="L9" s="85"/>
      <c r="M9" s="106">
        <f t="shared" si="0"/>
        <v>0</v>
      </c>
      <c r="N9" s="22">
        <f t="shared" si="1"/>
        <v>0</v>
      </c>
      <c r="O9" s="9" t="str">
        <f t="shared" si="2"/>
        <v>-</v>
      </c>
      <c r="P9" s="325">
        <v>2.2999999999999998</v>
      </c>
      <c r="Q9" s="329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1"/>
    </row>
    <row r="10" spans="1:255" ht="60.5" customHeight="1">
      <c r="A10" s="44" t="s">
        <v>1344</v>
      </c>
      <c r="B10" s="307" t="s">
        <v>956</v>
      </c>
      <c r="C10" s="107" t="s">
        <v>957</v>
      </c>
      <c r="D10" s="8">
        <v>1</v>
      </c>
      <c r="E10" s="33">
        <v>175</v>
      </c>
      <c r="F10" s="4" t="s">
        <v>958</v>
      </c>
      <c r="G10" s="17"/>
      <c r="H10" s="103" t="s">
        <v>806</v>
      </c>
      <c r="I10" s="18"/>
      <c r="J10" s="104"/>
      <c r="K10" s="105" t="s">
        <v>806</v>
      </c>
      <c r="L10" s="85"/>
      <c r="M10" s="106">
        <f t="shared" si="0"/>
        <v>0</v>
      </c>
      <c r="N10" s="22">
        <f t="shared" si="1"/>
        <v>0</v>
      </c>
      <c r="O10" s="9" t="str">
        <f t="shared" si="2"/>
        <v>-</v>
      </c>
      <c r="P10" s="325">
        <v>1.9</v>
      </c>
      <c r="Q10" s="329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1"/>
    </row>
    <row r="11" spans="1:255" ht="60.5" customHeight="1">
      <c r="A11" s="44" t="s">
        <v>1344</v>
      </c>
      <c r="B11" s="307" t="s">
        <v>959</v>
      </c>
      <c r="C11" s="107" t="s">
        <v>960</v>
      </c>
      <c r="D11" s="8">
        <v>1</v>
      </c>
      <c r="E11" s="33">
        <v>182</v>
      </c>
      <c r="F11" s="4" t="s">
        <v>961</v>
      </c>
      <c r="G11" s="17"/>
      <c r="H11" s="103" t="s">
        <v>806</v>
      </c>
      <c r="I11" s="18"/>
      <c r="J11" s="104"/>
      <c r="K11" s="105" t="s">
        <v>806</v>
      </c>
      <c r="L11" s="85"/>
      <c r="M11" s="106">
        <f t="shared" si="0"/>
        <v>0</v>
      </c>
      <c r="N11" s="22">
        <f t="shared" si="1"/>
        <v>0</v>
      </c>
      <c r="O11" s="9" t="str">
        <f t="shared" si="2"/>
        <v>-</v>
      </c>
      <c r="P11" s="325">
        <v>2.6</v>
      </c>
      <c r="Q11" s="329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1"/>
    </row>
    <row r="12" spans="1:255" ht="60.5" customHeight="1">
      <c r="A12" s="44" t="s">
        <v>1344</v>
      </c>
      <c r="B12" s="307" t="s">
        <v>962</v>
      </c>
      <c r="C12" s="107" t="s">
        <v>963</v>
      </c>
      <c r="D12" s="8">
        <v>1</v>
      </c>
      <c r="E12" s="33">
        <v>160</v>
      </c>
      <c r="F12" s="4" t="s">
        <v>964</v>
      </c>
      <c r="G12" s="17"/>
      <c r="H12" s="103" t="s">
        <v>806</v>
      </c>
      <c r="I12" s="18"/>
      <c r="J12" s="104"/>
      <c r="K12" s="105" t="s">
        <v>806</v>
      </c>
      <c r="L12" s="85"/>
      <c r="M12" s="106">
        <f t="shared" si="0"/>
        <v>0</v>
      </c>
      <c r="N12" s="22">
        <f t="shared" si="1"/>
        <v>0</v>
      </c>
      <c r="O12" s="9" t="str">
        <f t="shared" si="2"/>
        <v>-</v>
      </c>
      <c r="P12" s="325">
        <v>0.9</v>
      </c>
      <c r="Q12" s="329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1"/>
    </row>
    <row r="13" spans="1:255" s="119" customFormat="1" ht="60.5" customHeight="1">
      <c r="A13" s="44" t="s">
        <v>1344</v>
      </c>
      <c r="B13" s="312" t="s">
        <v>1346</v>
      </c>
      <c r="C13" s="107" t="s">
        <v>1335</v>
      </c>
      <c r="D13" s="8">
        <v>5</v>
      </c>
      <c r="E13" s="33">
        <v>360</v>
      </c>
      <c r="F13" s="312" t="s">
        <v>1337</v>
      </c>
      <c r="G13" s="17"/>
      <c r="H13" s="103" t="s">
        <v>806</v>
      </c>
      <c r="I13" s="18"/>
      <c r="J13" s="332" t="s">
        <v>806</v>
      </c>
      <c r="K13" s="105" t="s">
        <v>806</v>
      </c>
      <c r="L13" s="85"/>
      <c r="M13" s="106">
        <f>(G13+I13+L13)</f>
        <v>0</v>
      </c>
      <c r="N13" s="22">
        <f t="shared" si="1"/>
        <v>0</v>
      </c>
      <c r="O13" s="9" t="str">
        <f t="shared" si="2"/>
        <v>-</v>
      </c>
      <c r="P13" s="325">
        <v>4</v>
      </c>
      <c r="Q13" s="32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1"/>
    </row>
    <row r="14" spans="1:255" s="119" customFormat="1" ht="60.5" customHeight="1">
      <c r="A14" s="44" t="s">
        <v>1344</v>
      </c>
      <c r="B14" s="312" t="s">
        <v>1347</v>
      </c>
      <c r="C14" s="107" t="s">
        <v>1336</v>
      </c>
      <c r="D14" s="8">
        <v>5</v>
      </c>
      <c r="E14" s="33">
        <v>360</v>
      </c>
      <c r="F14" s="312" t="s">
        <v>1337</v>
      </c>
      <c r="G14" s="17"/>
      <c r="H14" s="103" t="s">
        <v>806</v>
      </c>
      <c r="I14" s="18"/>
      <c r="J14" s="332" t="s">
        <v>806</v>
      </c>
      <c r="K14" s="105" t="s">
        <v>806</v>
      </c>
      <c r="L14" s="85"/>
      <c r="M14" s="106">
        <f>(G14+I14+L14)</f>
        <v>0</v>
      </c>
      <c r="N14" s="22">
        <f t="shared" si="1"/>
        <v>0</v>
      </c>
      <c r="O14" s="9" t="str">
        <f t="shared" si="2"/>
        <v>-</v>
      </c>
      <c r="P14" s="325">
        <v>4</v>
      </c>
      <c r="Q14" s="329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1"/>
    </row>
    <row r="15" spans="1:255" ht="61.25" customHeight="1">
      <c r="A15" s="44" t="s">
        <v>965</v>
      </c>
      <c r="B15" s="112" t="s">
        <v>966</v>
      </c>
      <c r="C15" s="107" t="s">
        <v>967</v>
      </c>
      <c r="D15" s="8">
        <v>2</v>
      </c>
      <c r="E15" s="33">
        <v>213</v>
      </c>
      <c r="F15" s="107" t="s">
        <v>968</v>
      </c>
      <c r="G15" s="17"/>
      <c r="H15" s="108"/>
      <c r="I15" s="18"/>
      <c r="J15" s="104"/>
      <c r="K15" s="109"/>
      <c r="L15" s="110" t="s">
        <v>806</v>
      </c>
      <c r="M15" s="106">
        <f t="shared" ref="M15:M46" si="3">(G15+H15+I15+K15+J15)</f>
        <v>0</v>
      </c>
      <c r="N15" s="22">
        <f t="shared" si="1"/>
        <v>0</v>
      </c>
      <c r="O15" s="9" t="str">
        <f t="shared" si="2"/>
        <v>-</v>
      </c>
      <c r="P15" s="325">
        <v>1.48</v>
      </c>
      <c r="Q15" s="329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1"/>
    </row>
    <row r="16" spans="1:255" ht="60.5" customHeight="1">
      <c r="A16" s="44" t="s">
        <v>965</v>
      </c>
      <c r="B16" s="112" t="s">
        <v>969</v>
      </c>
      <c r="C16" s="107" t="s">
        <v>970</v>
      </c>
      <c r="D16" s="8">
        <v>2</v>
      </c>
      <c r="E16" s="33">
        <v>327</v>
      </c>
      <c r="F16" s="107" t="s">
        <v>971</v>
      </c>
      <c r="G16" s="17"/>
      <c r="H16" s="108"/>
      <c r="I16" s="18"/>
      <c r="J16" s="104"/>
      <c r="K16" s="109"/>
      <c r="L16" s="110" t="s">
        <v>806</v>
      </c>
      <c r="M16" s="106">
        <f t="shared" si="3"/>
        <v>0</v>
      </c>
      <c r="N16" s="22">
        <f t="shared" si="1"/>
        <v>0</v>
      </c>
      <c r="O16" s="9" t="str">
        <f t="shared" si="2"/>
        <v>-</v>
      </c>
      <c r="P16" s="325">
        <v>5.17</v>
      </c>
      <c r="Q16" s="329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1"/>
    </row>
    <row r="17" spans="1:255" ht="60.5" customHeight="1">
      <c r="A17" s="111" t="s">
        <v>972</v>
      </c>
      <c r="B17" s="112" t="s">
        <v>973</v>
      </c>
      <c r="C17" s="107" t="s">
        <v>974</v>
      </c>
      <c r="D17" s="8">
        <v>3</v>
      </c>
      <c r="E17" s="33">
        <v>330</v>
      </c>
      <c r="F17" s="107" t="s">
        <v>975</v>
      </c>
      <c r="G17" s="17"/>
      <c r="H17" s="108"/>
      <c r="I17" s="18"/>
      <c r="J17" s="104"/>
      <c r="K17" s="109"/>
      <c r="L17" s="110" t="s">
        <v>806</v>
      </c>
      <c r="M17" s="106">
        <f t="shared" si="3"/>
        <v>0</v>
      </c>
      <c r="N17" s="22">
        <f t="shared" si="1"/>
        <v>0</v>
      </c>
      <c r="O17" s="9" t="str">
        <f t="shared" si="2"/>
        <v>-</v>
      </c>
      <c r="P17" s="325">
        <v>9</v>
      </c>
      <c r="Q17" s="329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1"/>
    </row>
    <row r="18" spans="1:255" ht="60.5" customHeight="1">
      <c r="A18" s="44" t="s">
        <v>976</v>
      </c>
      <c r="B18" s="112" t="s">
        <v>977</v>
      </c>
      <c r="C18" s="107" t="s">
        <v>978</v>
      </c>
      <c r="D18" s="8">
        <v>2</v>
      </c>
      <c r="E18" s="33">
        <v>272</v>
      </c>
      <c r="F18" s="107" t="s">
        <v>979</v>
      </c>
      <c r="G18" s="17"/>
      <c r="H18" s="108"/>
      <c r="I18" s="18"/>
      <c r="J18" s="104"/>
      <c r="K18" s="109"/>
      <c r="L18" s="110" t="s">
        <v>806</v>
      </c>
      <c r="M18" s="106">
        <f t="shared" si="3"/>
        <v>0</v>
      </c>
      <c r="N18" s="22">
        <f t="shared" si="1"/>
        <v>0</v>
      </c>
      <c r="O18" s="9" t="str">
        <f t="shared" si="2"/>
        <v>-</v>
      </c>
      <c r="P18" s="325">
        <v>4.4000000000000004</v>
      </c>
      <c r="Q18" s="329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1"/>
    </row>
    <row r="19" spans="1:255" ht="60.5" customHeight="1">
      <c r="A19" s="44" t="s">
        <v>976</v>
      </c>
      <c r="B19" s="112" t="s">
        <v>980</v>
      </c>
      <c r="C19" s="107" t="s">
        <v>981</v>
      </c>
      <c r="D19" s="8">
        <v>2</v>
      </c>
      <c r="E19" s="33">
        <v>275</v>
      </c>
      <c r="F19" s="107" t="s">
        <v>982</v>
      </c>
      <c r="G19" s="17"/>
      <c r="H19" s="108"/>
      <c r="I19" s="18"/>
      <c r="J19" s="104"/>
      <c r="K19" s="109"/>
      <c r="L19" s="110" t="s">
        <v>806</v>
      </c>
      <c r="M19" s="106">
        <f t="shared" si="3"/>
        <v>0</v>
      </c>
      <c r="N19" s="22">
        <f t="shared" si="1"/>
        <v>0</v>
      </c>
      <c r="O19" s="9" t="str">
        <f t="shared" si="2"/>
        <v>-</v>
      </c>
      <c r="P19" s="325">
        <v>6</v>
      </c>
      <c r="Q19" s="329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1"/>
    </row>
    <row r="20" spans="1:255" ht="60.5" customHeight="1">
      <c r="A20" s="44" t="s">
        <v>976</v>
      </c>
      <c r="B20" s="112" t="s">
        <v>983</v>
      </c>
      <c r="C20" s="107" t="s">
        <v>984</v>
      </c>
      <c r="D20" s="8">
        <v>2</v>
      </c>
      <c r="E20" s="33">
        <v>301</v>
      </c>
      <c r="F20" s="107" t="s">
        <v>985</v>
      </c>
      <c r="G20" s="17"/>
      <c r="H20" s="108"/>
      <c r="I20" s="18"/>
      <c r="J20" s="104"/>
      <c r="K20" s="109"/>
      <c r="L20" s="110" t="s">
        <v>806</v>
      </c>
      <c r="M20" s="106">
        <f t="shared" si="3"/>
        <v>0</v>
      </c>
      <c r="N20" s="22">
        <f t="shared" si="1"/>
        <v>0</v>
      </c>
      <c r="O20" s="9" t="str">
        <f t="shared" si="2"/>
        <v>-</v>
      </c>
      <c r="P20" s="325">
        <v>6</v>
      </c>
      <c r="Q20" s="3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1"/>
    </row>
    <row r="21" spans="1:255" ht="60.5" customHeight="1">
      <c r="A21" s="44" t="s">
        <v>976</v>
      </c>
      <c r="B21" s="112" t="s">
        <v>986</v>
      </c>
      <c r="C21" s="107" t="s">
        <v>987</v>
      </c>
      <c r="D21" s="8">
        <v>2</v>
      </c>
      <c r="E21" s="33">
        <v>275</v>
      </c>
      <c r="F21" s="107" t="s">
        <v>988</v>
      </c>
      <c r="G21" s="17"/>
      <c r="H21" s="108"/>
      <c r="I21" s="18"/>
      <c r="J21" s="104"/>
      <c r="K21" s="109"/>
      <c r="L21" s="110" t="s">
        <v>806</v>
      </c>
      <c r="M21" s="106">
        <f t="shared" si="3"/>
        <v>0</v>
      </c>
      <c r="N21" s="22">
        <f t="shared" si="1"/>
        <v>0</v>
      </c>
      <c r="O21" s="9" t="str">
        <f t="shared" si="2"/>
        <v>-</v>
      </c>
      <c r="P21" s="325">
        <v>6</v>
      </c>
      <c r="Q21" s="3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1"/>
    </row>
    <row r="22" spans="1:255" ht="60.5" customHeight="1">
      <c r="A22" s="44" t="s">
        <v>976</v>
      </c>
      <c r="B22" s="112" t="s">
        <v>989</v>
      </c>
      <c r="C22" s="307" t="s">
        <v>990</v>
      </c>
      <c r="D22" s="8">
        <v>6</v>
      </c>
      <c r="E22" s="33">
        <v>800</v>
      </c>
      <c r="F22" s="107" t="s">
        <v>991</v>
      </c>
      <c r="G22" s="17"/>
      <c r="H22" s="108"/>
      <c r="I22" s="18"/>
      <c r="J22" s="104"/>
      <c r="K22" s="109"/>
      <c r="L22" s="110" t="s">
        <v>806</v>
      </c>
      <c r="M22" s="106">
        <f t="shared" si="3"/>
        <v>0</v>
      </c>
      <c r="N22" s="22">
        <f t="shared" si="1"/>
        <v>0</v>
      </c>
      <c r="O22" s="9" t="str">
        <f t="shared" si="2"/>
        <v>-</v>
      </c>
      <c r="P22" s="325">
        <v>36</v>
      </c>
      <c r="Q22" s="329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1"/>
    </row>
    <row r="23" spans="1:255" ht="60.5" customHeight="1">
      <c r="A23" s="44" t="s">
        <v>976</v>
      </c>
      <c r="B23" s="112" t="s">
        <v>992</v>
      </c>
      <c r="C23" s="307" t="s">
        <v>993</v>
      </c>
      <c r="D23" s="8">
        <v>6</v>
      </c>
      <c r="E23" s="33">
        <v>767</v>
      </c>
      <c r="F23" s="107" t="s">
        <v>994</v>
      </c>
      <c r="G23" s="17"/>
      <c r="H23" s="108"/>
      <c r="I23" s="18"/>
      <c r="J23" s="104"/>
      <c r="K23" s="109"/>
      <c r="L23" s="110" t="s">
        <v>806</v>
      </c>
      <c r="M23" s="106">
        <f t="shared" si="3"/>
        <v>0</v>
      </c>
      <c r="N23" s="22">
        <f t="shared" si="1"/>
        <v>0</v>
      </c>
      <c r="O23" s="9" t="str">
        <f t="shared" si="2"/>
        <v>-</v>
      </c>
      <c r="P23" s="325">
        <v>36</v>
      </c>
      <c r="Q23" s="329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1"/>
    </row>
    <row r="24" spans="1:255" ht="60.5" customHeight="1">
      <c r="A24" s="44" t="s">
        <v>976</v>
      </c>
      <c r="B24" s="112" t="s">
        <v>995</v>
      </c>
      <c r="C24" s="307" t="s">
        <v>996</v>
      </c>
      <c r="D24" s="8">
        <v>3</v>
      </c>
      <c r="E24" s="33">
        <v>483</v>
      </c>
      <c r="F24" s="107" t="s">
        <v>997</v>
      </c>
      <c r="G24" s="17"/>
      <c r="H24" s="108"/>
      <c r="I24" s="18"/>
      <c r="J24" s="104"/>
      <c r="K24" s="109"/>
      <c r="L24" s="110" t="s">
        <v>806</v>
      </c>
      <c r="M24" s="106">
        <f>(G24+H24+I24+K24+J24)</f>
        <v>0</v>
      </c>
      <c r="N24" s="22">
        <f t="shared" si="1"/>
        <v>0</v>
      </c>
      <c r="O24" s="9" t="str">
        <f t="shared" si="2"/>
        <v>-</v>
      </c>
      <c r="P24" s="325">
        <v>20</v>
      </c>
      <c r="Q24" s="32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1"/>
    </row>
    <row r="25" spans="1:255" ht="60.5" customHeight="1">
      <c r="A25" s="44" t="s">
        <v>998</v>
      </c>
      <c r="B25" s="112" t="s">
        <v>999</v>
      </c>
      <c r="C25" s="107" t="s">
        <v>1000</v>
      </c>
      <c r="D25" s="8">
        <v>3</v>
      </c>
      <c r="E25" s="33">
        <v>374</v>
      </c>
      <c r="F25" s="107" t="s">
        <v>1001</v>
      </c>
      <c r="G25" s="17"/>
      <c r="H25" s="108"/>
      <c r="I25" s="18"/>
      <c r="J25" s="104"/>
      <c r="K25" s="109"/>
      <c r="L25" s="110" t="s">
        <v>806</v>
      </c>
      <c r="M25" s="106">
        <f t="shared" si="3"/>
        <v>0</v>
      </c>
      <c r="N25" s="22">
        <f t="shared" si="1"/>
        <v>0</v>
      </c>
      <c r="O25" s="9" t="str">
        <f t="shared" si="2"/>
        <v>-</v>
      </c>
      <c r="P25" s="325">
        <v>7</v>
      </c>
      <c r="Q25" s="329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1"/>
    </row>
    <row r="26" spans="1:255" ht="60.5" customHeight="1">
      <c r="A26" s="44" t="s">
        <v>998</v>
      </c>
      <c r="B26" s="112" t="s">
        <v>1002</v>
      </c>
      <c r="C26" s="107" t="s">
        <v>1003</v>
      </c>
      <c r="D26" s="8">
        <v>3</v>
      </c>
      <c r="E26" s="33">
        <v>374</v>
      </c>
      <c r="F26" s="107" t="s">
        <v>1004</v>
      </c>
      <c r="G26" s="17"/>
      <c r="H26" s="108"/>
      <c r="I26" s="18"/>
      <c r="J26" s="104"/>
      <c r="K26" s="109"/>
      <c r="L26" s="110" t="s">
        <v>806</v>
      </c>
      <c r="M26" s="106">
        <f t="shared" si="3"/>
        <v>0</v>
      </c>
      <c r="N26" s="22">
        <f t="shared" si="1"/>
        <v>0</v>
      </c>
      <c r="O26" s="9" t="str">
        <f t="shared" si="2"/>
        <v>-</v>
      </c>
      <c r="P26" s="325">
        <v>7</v>
      </c>
      <c r="Q26" s="329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1"/>
    </row>
    <row r="27" spans="1:255" ht="60.5" customHeight="1">
      <c r="A27" s="44" t="s">
        <v>998</v>
      </c>
      <c r="B27" s="112" t="s">
        <v>1005</v>
      </c>
      <c r="C27" s="107" t="s">
        <v>1006</v>
      </c>
      <c r="D27" s="8">
        <v>3</v>
      </c>
      <c r="E27" s="33">
        <v>374</v>
      </c>
      <c r="F27" s="107" t="s">
        <v>1007</v>
      </c>
      <c r="G27" s="17"/>
      <c r="H27" s="108"/>
      <c r="I27" s="18"/>
      <c r="J27" s="104"/>
      <c r="K27" s="109"/>
      <c r="L27" s="110" t="s">
        <v>806</v>
      </c>
      <c r="M27" s="106">
        <f t="shared" si="3"/>
        <v>0</v>
      </c>
      <c r="N27" s="22">
        <f t="shared" si="1"/>
        <v>0</v>
      </c>
      <c r="O27" s="9" t="str">
        <f t="shared" si="2"/>
        <v>-</v>
      </c>
      <c r="P27" s="325">
        <v>7</v>
      </c>
      <c r="Q27" s="329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1"/>
    </row>
    <row r="28" spans="1:255" ht="60.5" customHeight="1">
      <c r="A28" s="44" t="s">
        <v>998</v>
      </c>
      <c r="B28" s="112" t="s">
        <v>1008</v>
      </c>
      <c r="C28" s="107" t="s">
        <v>1009</v>
      </c>
      <c r="D28" s="8">
        <v>3</v>
      </c>
      <c r="E28" s="33">
        <v>374</v>
      </c>
      <c r="F28" s="107" t="s">
        <v>1010</v>
      </c>
      <c r="G28" s="17"/>
      <c r="H28" s="108"/>
      <c r="I28" s="18"/>
      <c r="J28" s="104"/>
      <c r="K28" s="109"/>
      <c r="L28" s="110" t="s">
        <v>806</v>
      </c>
      <c r="M28" s="106">
        <f t="shared" si="3"/>
        <v>0</v>
      </c>
      <c r="N28" s="22">
        <f t="shared" si="1"/>
        <v>0</v>
      </c>
      <c r="O28" s="9" t="str">
        <f t="shared" si="2"/>
        <v>-</v>
      </c>
      <c r="P28" s="325">
        <v>7</v>
      </c>
      <c r="Q28" s="3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1"/>
    </row>
    <row r="29" spans="1:255" ht="60.5" customHeight="1">
      <c r="A29" s="44" t="s">
        <v>998</v>
      </c>
      <c r="B29" s="112" t="s">
        <v>1011</v>
      </c>
      <c r="C29" s="107" t="s">
        <v>1012</v>
      </c>
      <c r="D29" s="8">
        <v>1</v>
      </c>
      <c r="E29" s="33">
        <v>219</v>
      </c>
      <c r="F29" s="107" t="s">
        <v>1013</v>
      </c>
      <c r="G29" s="17"/>
      <c r="H29" s="108"/>
      <c r="I29" s="18"/>
      <c r="J29" s="104"/>
      <c r="K29" s="109"/>
      <c r="L29" s="110" t="s">
        <v>806</v>
      </c>
      <c r="M29" s="106">
        <f t="shared" si="3"/>
        <v>0</v>
      </c>
      <c r="N29" s="22">
        <f t="shared" si="1"/>
        <v>0</v>
      </c>
      <c r="O29" s="9" t="str">
        <f t="shared" si="2"/>
        <v>-</v>
      </c>
      <c r="P29" s="325">
        <v>5</v>
      </c>
      <c r="Q29" s="329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1"/>
    </row>
    <row r="30" spans="1:255" ht="60.5" customHeight="1">
      <c r="A30" s="44" t="s">
        <v>998</v>
      </c>
      <c r="B30" s="112" t="s">
        <v>1014</v>
      </c>
      <c r="C30" s="107" t="s">
        <v>1015</v>
      </c>
      <c r="D30" s="8">
        <v>1</v>
      </c>
      <c r="E30" s="33">
        <v>199</v>
      </c>
      <c r="F30" s="107" t="s">
        <v>1016</v>
      </c>
      <c r="G30" s="17"/>
      <c r="H30" s="108"/>
      <c r="I30" s="18"/>
      <c r="J30" s="104"/>
      <c r="K30" s="109"/>
      <c r="L30" s="110" t="s">
        <v>806</v>
      </c>
      <c r="M30" s="106">
        <f t="shared" si="3"/>
        <v>0</v>
      </c>
      <c r="N30" s="22">
        <f t="shared" si="1"/>
        <v>0</v>
      </c>
      <c r="O30" s="9" t="str">
        <f t="shared" si="2"/>
        <v>-</v>
      </c>
      <c r="P30" s="325">
        <v>5</v>
      </c>
      <c r="Q30" s="329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1"/>
    </row>
    <row r="31" spans="1:255" ht="60.5" customHeight="1">
      <c r="A31" s="44" t="s">
        <v>998</v>
      </c>
      <c r="B31" s="112" t="s">
        <v>1017</v>
      </c>
      <c r="C31" s="107" t="s">
        <v>1018</v>
      </c>
      <c r="D31" s="8">
        <v>1</v>
      </c>
      <c r="E31" s="33">
        <v>206</v>
      </c>
      <c r="F31" s="107" t="s">
        <v>1019</v>
      </c>
      <c r="G31" s="17"/>
      <c r="H31" s="108"/>
      <c r="I31" s="18"/>
      <c r="J31" s="104"/>
      <c r="K31" s="109"/>
      <c r="L31" s="110" t="s">
        <v>806</v>
      </c>
      <c r="M31" s="106">
        <f t="shared" si="3"/>
        <v>0</v>
      </c>
      <c r="N31" s="22">
        <f t="shared" si="1"/>
        <v>0</v>
      </c>
      <c r="O31" s="9" t="str">
        <f t="shared" si="2"/>
        <v>-</v>
      </c>
      <c r="P31" s="325">
        <v>5</v>
      </c>
      <c r="Q31" s="329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1"/>
    </row>
    <row r="32" spans="1:255" ht="60.5" customHeight="1">
      <c r="A32" s="44" t="s">
        <v>998</v>
      </c>
      <c r="B32" s="112" t="s">
        <v>1020</v>
      </c>
      <c r="C32" s="107" t="s">
        <v>1021</v>
      </c>
      <c r="D32" s="8">
        <v>2</v>
      </c>
      <c r="E32" s="33">
        <v>620</v>
      </c>
      <c r="F32" s="107" t="s">
        <v>1022</v>
      </c>
      <c r="G32" s="17"/>
      <c r="H32" s="108"/>
      <c r="I32" s="18"/>
      <c r="J32" s="104"/>
      <c r="K32" s="109"/>
      <c r="L32" s="110" t="s">
        <v>806</v>
      </c>
      <c r="M32" s="106">
        <f t="shared" si="3"/>
        <v>0</v>
      </c>
      <c r="N32" s="22">
        <f t="shared" si="1"/>
        <v>0</v>
      </c>
      <c r="O32" s="9" t="str">
        <f t="shared" si="2"/>
        <v>-</v>
      </c>
      <c r="P32" s="325"/>
      <c r="Q32" s="329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1"/>
    </row>
    <row r="33" spans="1:255" ht="60.5" customHeight="1">
      <c r="A33" s="44" t="s">
        <v>1380</v>
      </c>
      <c r="B33" s="112" t="s">
        <v>1023</v>
      </c>
      <c r="C33" s="107" t="s">
        <v>1024</v>
      </c>
      <c r="D33" s="8">
        <v>1</v>
      </c>
      <c r="E33" s="33">
        <v>199</v>
      </c>
      <c r="F33" s="107" t="s">
        <v>1025</v>
      </c>
      <c r="G33" s="17"/>
      <c r="H33" s="108"/>
      <c r="I33" s="18"/>
      <c r="J33" s="104"/>
      <c r="K33" s="109"/>
      <c r="L33" s="110" t="s">
        <v>806</v>
      </c>
      <c r="M33" s="106">
        <f t="shared" si="3"/>
        <v>0</v>
      </c>
      <c r="N33" s="22">
        <f t="shared" si="1"/>
        <v>0</v>
      </c>
      <c r="O33" s="9" t="str">
        <f t="shared" si="2"/>
        <v>-</v>
      </c>
      <c r="P33" s="325">
        <v>2</v>
      </c>
      <c r="Q33" s="32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1"/>
    </row>
    <row r="34" spans="1:255" ht="60.5" customHeight="1">
      <c r="A34" s="44" t="s">
        <v>1380</v>
      </c>
      <c r="B34" s="112" t="s">
        <v>1026</v>
      </c>
      <c r="C34" s="107" t="s">
        <v>1027</v>
      </c>
      <c r="D34" s="8">
        <v>1</v>
      </c>
      <c r="E34" s="33">
        <v>192</v>
      </c>
      <c r="F34" s="107" t="s">
        <v>1028</v>
      </c>
      <c r="G34" s="17"/>
      <c r="H34" s="108"/>
      <c r="I34" s="18"/>
      <c r="J34" s="104"/>
      <c r="K34" s="109"/>
      <c r="L34" s="110" t="s">
        <v>806</v>
      </c>
      <c r="M34" s="106">
        <f t="shared" si="3"/>
        <v>0</v>
      </c>
      <c r="N34" s="22">
        <f t="shared" si="1"/>
        <v>0</v>
      </c>
      <c r="O34" s="9" t="str">
        <f t="shared" si="2"/>
        <v>-</v>
      </c>
      <c r="P34" s="325">
        <v>2</v>
      </c>
      <c r="Q34" s="329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1"/>
    </row>
    <row r="35" spans="1:255" ht="60.5" customHeight="1">
      <c r="A35" s="44" t="s">
        <v>1380</v>
      </c>
      <c r="B35" s="112" t="s">
        <v>1029</v>
      </c>
      <c r="C35" s="107" t="s">
        <v>1030</v>
      </c>
      <c r="D35" s="8">
        <v>1</v>
      </c>
      <c r="E35" s="33">
        <v>163</v>
      </c>
      <c r="F35" s="107" t="s">
        <v>1031</v>
      </c>
      <c r="G35" s="17"/>
      <c r="H35" s="108"/>
      <c r="I35" s="18"/>
      <c r="J35" s="104"/>
      <c r="K35" s="109"/>
      <c r="L35" s="110" t="s">
        <v>806</v>
      </c>
      <c r="M35" s="106">
        <f t="shared" si="3"/>
        <v>0</v>
      </c>
      <c r="N35" s="22">
        <f t="shared" si="1"/>
        <v>0</v>
      </c>
      <c r="O35" s="9" t="str">
        <f t="shared" si="2"/>
        <v>-</v>
      </c>
      <c r="P35" s="325">
        <v>3</v>
      </c>
      <c r="Q35" s="329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1"/>
    </row>
    <row r="36" spans="1:255" ht="60.5" customHeight="1">
      <c r="A36" s="44" t="s">
        <v>1380</v>
      </c>
      <c r="B36" s="112" t="s">
        <v>1032</v>
      </c>
      <c r="C36" s="107" t="s">
        <v>1033</v>
      </c>
      <c r="D36" s="8">
        <v>1</v>
      </c>
      <c r="E36" s="33">
        <v>163</v>
      </c>
      <c r="F36" s="107" t="s">
        <v>1034</v>
      </c>
      <c r="G36" s="17"/>
      <c r="H36" s="108"/>
      <c r="I36" s="18"/>
      <c r="J36" s="104"/>
      <c r="K36" s="109"/>
      <c r="L36" s="110" t="s">
        <v>806</v>
      </c>
      <c r="M36" s="106">
        <f t="shared" si="3"/>
        <v>0</v>
      </c>
      <c r="N36" s="22">
        <f t="shared" si="1"/>
        <v>0</v>
      </c>
      <c r="O36" s="9" t="str">
        <f t="shared" si="2"/>
        <v>-</v>
      </c>
      <c r="P36" s="325">
        <v>3</v>
      </c>
      <c r="Q36" s="329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1"/>
    </row>
    <row r="37" spans="1:255" ht="60.5" customHeight="1">
      <c r="A37" s="44" t="s">
        <v>1380</v>
      </c>
      <c r="B37" s="112" t="s">
        <v>1035</v>
      </c>
      <c r="C37" s="107" t="s">
        <v>1036</v>
      </c>
      <c r="D37" s="8">
        <v>1</v>
      </c>
      <c r="E37" s="33">
        <v>298</v>
      </c>
      <c r="F37" s="107" t="s">
        <v>1034</v>
      </c>
      <c r="G37" s="17"/>
      <c r="H37" s="108"/>
      <c r="I37" s="18"/>
      <c r="J37" s="104"/>
      <c r="K37" s="109"/>
      <c r="L37" s="110" t="s">
        <v>806</v>
      </c>
      <c r="M37" s="106">
        <f t="shared" si="3"/>
        <v>0</v>
      </c>
      <c r="N37" s="22">
        <f t="shared" si="1"/>
        <v>0</v>
      </c>
      <c r="O37" s="9" t="str">
        <f t="shared" si="2"/>
        <v>-</v>
      </c>
      <c r="P37" s="325"/>
      <c r="Q37" s="3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1"/>
    </row>
    <row r="38" spans="1:255" ht="60.5" customHeight="1">
      <c r="A38" s="44" t="s">
        <v>1380</v>
      </c>
      <c r="B38" s="112" t="s">
        <v>1037</v>
      </c>
      <c r="C38" s="107" t="s">
        <v>1038</v>
      </c>
      <c r="D38" s="8">
        <v>1</v>
      </c>
      <c r="E38" s="33">
        <v>256</v>
      </c>
      <c r="F38" s="107" t="s">
        <v>1039</v>
      </c>
      <c r="G38" s="17"/>
      <c r="H38" s="108"/>
      <c r="I38" s="18"/>
      <c r="J38" s="104"/>
      <c r="K38" s="109"/>
      <c r="L38" s="110" t="s">
        <v>806</v>
      </c>
      <c r="M38" s="106">
        <f t="shared" si="3"/>
        <v>0</v>
      </c>
      <c r="N38" s="22">
        <f t="shared" si="1"/>
        <v>0</v>
      </c>
      <c r="O38" s="9" t="str">
        <f t="shared" si="2"/>
        <v>-</v>
      </c>
      <c r="P38" s="325"/>
      <c r="Q38" s="329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1"/>
    </row>
    <row r="39" spans="1:255" ht="60.5" customHeight="1">
      <c r="A39" s="44" t="s">
        <v>1380</v>
      </c>
      <c r="B39" s="112" t="s">
        <v>1040</v>
      </c>
      <c r="C39" s="107" t="s">
        <v>1041</v>
      </c>
      <c r="D39" s="8">
        <v>1</v>
      </c>
      <c r="E39" s="33">
        <v>241</v>
      </c>
      <c r="F39" s="107" t="s">
        <v>1042</v>
      </c>
      <c r="G39" s="17"/>
      <c r="H39" s="108"/>
      <c r="I39" s="18"/>
      <c r="J39" s="104"/>
      <c r="K39" s="109"/>
      <c r="L39" s="110" t="s">
        <v>806</v>
      </c>
      <c r="M39" s="106">
        <f t="shared" si="3"/>
        <v>0</v>
      </c>
      <c r="N39" s="22">
        <f t="shared" si="1"/>
        <v>0</v>
      </c>
      <c r="O39" s="9" t="str">
        <f t="shared" si="2"/>
        <v>-</v>
      </c>
      <c r="P39" s="325">
        <v>2</v>
      </c>
      <c r="Q39" s="329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1"/>
    </row>
    <row r="40" spans="1:255" ht="60.5" customHeight="1">
      <c r="A40" s="44" t="s">
        <v>1380</v>
      </c>
      <c r="B40" s="112" t="s">
        <v>1043</v>
      </c>
      <c r="C40" s="107" t="s">
        <v>1044</v>
      </c>
      <c r="D40" s="8">
        <v>1</v>
      </c>
      <c r="E40" s="33">
        <v>241</v>
      </c>
      <c r="F40" s="107" t="s">
        <v>1045</v>
      </c>
      <c r="G40" s="17"/>
      <c r="H40" s="108"/>
      <c r="I40" s="18"/>
      <c r="J40" s="104"/>
      <c r="K40" s="109"/>
      <c r="L40" s="110" t="s">
        <v>806</v>
      </c>
      <c r="M40" s="106">
        <f t="shared" si="3"/>
        <v>0</v>
      </c>
      <c r="N40" s="22">
        <f t="shared" ref="N40:N75" si="4">M40*D40</f>
        <v>0</v>
      </c>
      <c r="O40" s="9" t="str">
        <f t="shared" ref="O40:O75" si="5">IF(M40&gt;0,M40*E40,"-")</f>
        <v>-</v>
      </c>
      <c r="P40" s="325">
        <v>3</v>
      </c>
      <c r="Q40" s="329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1"/>
    </row>
    <row r="41" spans="1:255" ht="60.5" customHeight="1">
      <c r="A41" s="44" t="s">
        <v>1380</v>
      </c>
      <c r="B41" s="112" t="s">
        <v>1046</v>
      </c>
      <c r="C41" s="107" t="s">
        <v>1047</v>
      </c>
      <c r="D41" s="8">
        <v>1</v>
      </c>
      <c r="E41" s="33">
        <v>199</v>
      </c>
      <c r="F41" s="107" t="s">
        <v>1048</v>
      </c>
      <c r="G41" s="17"/>
      <c r="H41" s="108"/>
      <c r="I41" s="18"/>
      <c r="J41" s="104"/>
      <c r="K41" s="109"/>
      <c r="L41" s="110" t="s">
        <v>806</v>
      </c>
      <c r="M41" s="106">
        <f t="shared" si="3"/>
        <v>0</v>
      </c>
      <c r="N41" s="22">
        <f t="shared" si="4"/>
        <v>0</v>
      </c>
      <c r="O41" s="9" t="str">
        <f t="shared" si="5"/>
        <v>-</v>
      </c>
      <c r="P41" s="325">
        <v>3.5</v>
      </c>
      <c r="Q41" s="3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1"/>
    </row>
    <row r="42" spans="1:255" ht="60.5" customHeight="1">
      <c r="A42" s="44" t="s">
        <v>1380</v>
      </c>
      <c r="B42" s="112" t="s">
        <v>1049</v>
      </c>
      <c r="C42" s="107" t="s">
        <v>1050</v>
      </c>
      <c r="D42" s="8">
        <v>1</v>
      </c>
      <c r="E42" s="33">
        <v>199</v>
      </c>
      <c r="F42" s="107" t="s">
        <v>1051</v>
      </c>
      <c r="G42" s="17"/>
      <c r="H42" s="108"/>
      <c r="I42" s="18"/>
      <c r="J42" s="104"/>
      <c r="K42" s="109"/>
      <c r="L42" s="110" t="s">
        <v>806</v>
      </c>
      <c r="M42" s="106">
        <f t="shared" si="3"/>
        <v>0</v>
      </c>
      <c r="N42" s="22">
        <f t="shared" si="4"/>
        <v>0</v>
      </c>
      <c r="O42" s="9" t="str">
        <f t="shared" si="5"/>
        <v>-</v>
      </c>
      <c r="P42" s="325">
        <v>2</v>
      </c>
      <c r="Q42" s="329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1"/>
    </row>
    <row r="43" spans="1:255" ht="60.5" customHeight="1">
      <c r="A43" s="44" t="s">
        <v>1380</v>
      </c>
      <c r="B43" s="112" t="s">
        <v>1052</v>
      </c>
      <c r="C43" s="107" t="s">
        <v>1053</v>
      </c>
      <c r="D43" s="8">
        <v>1</v>
      </c>
      <c r="E43" s="33">
        <v>402</v>
      </c>
      <c r="F43" s="107" t="s">
        <v>1054</v>
      </c>
      <c r="G43" s="17"/>
      <c r="H43" s="108"/>
      <c r="I43" s="18"/>
      <c r="J43" s="104"/>
      <c r="K43" s="109"/>
      <c r="L43" s="110" t="s">
        <v>806</v>
      </c>
      <c r="M43" s="106">
        <f t="shared" si="3"/>
        <v>0</v>
      </c>
      <c r="N43" s="22">
        <f t="shared" si="4"/>
        <v>0</v>
      </c>
      <c r="O43" s="9" t="str">
        <f t="shared" si="5"/>
        <v>-</v>
      </c>
      <c r="P43" s="325"/>
      <c r="Q43" s="329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1"/>
    </row>
    <row r="44" spans="1:255" ht="60.5" customHeight="1">
      <c r="A44" s="44" t="s">
        <v>1380</v>
      </c>
      <c r="B44" s="112" t="s">
        <v>1055</v>
      </c>
      <c r="C44" s="107" t="s">
        <v>1056</v>
      </c>
      <c r="D44" s="8">
        <v>1</v>
      </c>
      <c r="E44" s="33">
        <v>340</v>
      </c>
      <c r="F44" s="107" t="s">
        <v>1057</v>
      </c>
      <c r="G44" s="17"/>
      <c r="H44" s="108"/>
      <c r="I44" s="18"/>
      <c r="J44" s="104"/>
      <c r="K44" s="109"/>
      <c r="L44" s="110" t="s">
        <v>806</v>
      </c>
      <c r="M44" s="106">
        <f t="shared" si="3"/>
        <v>0</v>
      </c>
      <c r="N44" s="22">
        <f t="shared" si="4"/>
        <v>0</v>
      </c>
      <c r="O44" s="9" t="str">
        <f t="shared" si="5"/>
        <v>-</v>
      </c>
      <c r="P44" s="325"/>
      <c r="Q44" s="329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1"/>
    </row>
    <row r="45" spans="1:255" ht="60.5" customHeight="1">
      <c r="A45" s="44" t="s">
        <v>1380</v>
      </c>
      <c r="B45" s="112" t="s">
        <v>1058</v>
      </c>
      <c r="C45" s="107" t="s">
        <v>1059</v>
      </c>
      <c r="D45" s="8">
        <v>1</v>
      </c>
      <c r="E45" s="33">
        <v>340</v>
      </c>
      <c r="F45" s="107" t="s">
        <v>1060</v>
      </c>
      <c r="G45" s="17"/>
      <c r="H45" s="108"/>
      <c r="I45" s="18"/>
      <c r="J45" s="104"/>
      <c r="K45" s="109"/>
      <c r="L45" s="110" t="s">
        <v>806</v>
      </c>
      <c r="M45" s="106">
        <f t="shared" si="3"/>
        <v>0</v>
      </c>
      <c r="N45" s="22">
        <f t="shared" si="4"/>
        <v>0</v>
      </c>
      <c r="O45" s="9" t="str">
        <f t="shared" si="5"/>
        <v>-</v>
      </c>
      <c r="P45" s="325">
        <v>3</v>
      </c>
      <c r="Q45" s="329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1"/>
    </row>
    <row r="46" spans="1:255" ht="60.5" customHeight="1">
      <c r="A46" s="44" t="s">
        <v>1380</v>
      </c>
      <c r="B46" s="112" t="s">
        <v>1061</v>
      </c>
      <c r="C46" s="107" t="s">
        <v>1062</v>
      </c>
      <c r="D46" s="8">
        <v>1</v>
      </c>
      <c r="E46" s="33">
        <v>327</v>
      </c>
      <c r="F46" s="107" t="s">
        <v>1063</v>
      </c>
      <c r="G46" s="17"/>
      <c r="H46" s="108"/>
      <c r="I46" s="18"/>
      <c r="J46" s="104"/>
      <c r="K46" s="109"/>
      <c r="L46" s="110" t="s">
        <v>806</v>
      </c>
      <c r="M46" s="106">
        <f t="shared" si="3"/>
        <v>0</v>
      </c>
      <c r="N46" s="22">
        <f t="shared" si="4"/>
        <v>0</v>
      </c>
      <c r="O46" s="9" t="str">
        <f t="shared" si="5"/>
        <v>-</v>
      </c>
      <c r="P46" s="325">
        <v>3</v>
      </c>
      <c r="Q46" s="3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1"/>
    </row>
    <row r="47" spans="1:255" ht="60.5" customHeight="1">
      <c r="A47" s="44" t="s">
        <v>1380</v>
      </c>
      <c r="B47" s="112" t="s">
        <v>1064</v>
      </c>
      <c r="C47" s="107" t="s">
        <v>1065</v>
      </c>
      <c r="D47" s="8">
        <v>1</v>
      </c>
      <c r="E47" s="33">
        <v>270</v>
      </c>
      <c r="F47" s="107" t="s">
        <v>1066</v>
      </c>
      <c r="G47" s="17"/>
      <c r="H47" s="108"/>
      <c r="I47" s="18"/>
      <c r="J47" s="104"/>
      <c r="K47" s="109"/>
      <c r="L47" s="110" t="s">
        <v>806</v>
      </c>
      <c r="M47" s="106">
        <f t="shared" ref="M47:M75" si="6">(G47+H47+I47+K47+J47)</f>
        <v>0</v>
      </c>
      <c r="N47" s="22">
        <f t="shared" si="4"/>
        <v>0</v>
      </c>
      <c r="O47" s="9" t="str">
        <f t="shared" si="5"/>
        <v>-</v>
      </c>
      <c r="P47" s="325">
        <v>4</v>
      </c>
      <c r="Q47" s="329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1"/>
    </row>
    <row r="48" spans="1:255" ht="60.5" customHeight="1">
      <c r="A48" s="44" t="s">
        <v>1380</v>
      </c>
      <c r="B48" s="112" t="s">
        <v>1067</v>
      </c>
      <c r="C48" s="107" t="s">
        <v>1068</v>
      </c>
      <c r="D48" s="8">
        <v>1</v>
      </c>
      <c r="E48" s="33">
        <v>249</v>
      </c>
      <c r="F48" s="107" t="s">
        <v>1069</v>
      </c>
      <c r="G48" s="17"/>
      <c r="H48" s="108"/>
      <c r="I48" s="18"/>
      <c r="J48" s="104"/>
      <c r="K48" s="109"/>
      <c r="L48" s="110" t="s">
        <v>806</v>
      </c>
      <c r="M48" s="106">
        <f t="shared" si="6"/>
        <v>0</v>
      </c>
      <c r="N48" s="22">
        <f t="shared" si="4"/>
        <v>0</v>
      </c>
      <c r="O48" s="9" t="str">
        <f t="shared" si="5"/>
        <v>-</v>
      </c>
      <c r="P48" s="325">
        <v>4</v>
      </c>
      <c r="Q48" s="329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1"/>
    </row>
    <row r="49" spans="1:255" ht="60.5" customHeight="1">
      <c r="A49" s="44" t="s">
        <v>1380</v>
      </c>
      <c r="B49" s="112" t="s">
        <v>1070</v>
      </c>
      <c r="C49" s="107" t="s">
        <v>1071</v>
      </c>
      <c r="D49" s="8">
        <v>1</v>
      </c>
      <c r="E49" s="33">
        <v>445</v>
      </c>
      <c r="F49" s="107" t="s">
        <v>1072</v>
      </c>
      <c r="G49" s="17"/>
      <c r="H49" s="108"/>
      <c r="I49" s="18"/>
      <c r="J49" s="104"/>
      <c r="K49" s="109"/>
      <c r="L49" s="110" t="s">
        <v>806</v>
      </c>
      <c r="M49" s="106">
        <f t="shared" si="6"/>
        <v>0</v>
      </c>
      <c r="N49" s="22">
        <f t="shared" si="4"/>
        <v>0</v>
      </c>
      <c r="O49" s="9" t="str">
        <f t="shared" si="5"/>
        <v>-</v>
      </c>
      <c r="P49" s="325">
        <v>5</v>
      </c>
      <c r="Q49" s="329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1"/>
    </row>
    <row r="50" spans="1:255" ht="60.5" customHeight="1">
      <c r="A50" s="44" t="s">
        <v>1380</v>
      </c>
      <c r="B50" s="112" t="s">
        <v>1073</v>
      </c>
      <c r="C50" s="107" t="s">
        <v>1074</v>
      </c>
      <c r="D50" s="8">
        <v>1</v>
      </c>
      <c r="E50" s="33">
        <v>430</v>
      </c>
      <c r="F50" s="107" t="s">
        <v>1075</v>
      </c>
      <c r="G50" s="17"/>
      <c r="H50" s="108"/>
      <c r="I50" s="18"/>
      <c r="J50" s="104"/>
      <c r="K50" s="109"/>
      <c r="L50" s="110" t="s">
        <v>806</v>
      </c>
      <c r="M50" s="106">
        <f t="shared" si="6"/>
        <v>0</v>
      </c>
      <c r="N50" s="22">
        <f t="shared" si="4"/>
        <v>0</v>
      </c>
      <c r="O50" s="9" t="str">
        <f t="shared" si="5"/>
        <v>-</v>
      </c>
      <c r="P50" s="325">
        <v>5</v>
      </c>
      <c r="Q50" s="329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1"/>
    </row>
    <row r="51" spans="1:255" ht="60.5" customHeight="1">
      <c r="A51" s="44" t="s">
        <v>1380</v>
      </c>
      <c r="B51" s="112" t="s">
        <v>1076</v>
      </c>
      <c r="C51" s="107" t="s">
        <v>1077</v>
      </c>
      <c r="D51" s="8">
        <v>1</v>
      </c>
      <c r="E51" s="33">
        <v>341</v>
      </c>
      <c r="F51" s="107" t="s">
        <v>1078</v>
      </c>
      <c r="G51" s="17"/>
      <c r="H51" s="108"/>
      <c r="I51" s="18"/>
      <c r="J51" s="104"/>
      <c r="K51" s="109"/>
      <c r="L51" s="110" t="s">
        <v>806</v>
      </c>
      <c r="M51" s="106">
        <f t="shared" si="6"/>
        <v>0</v>
      </c>
      <c r="N51" s="22">
        <f t="shared" si="4"/>
        <v>0</v>
      </c>
      <c r="O51" s="9" t="str">
        <f t="shared" si="5"/>
        <v>-</v>
      </c>
      <c r="P51" s="325">
        <v>5</v>
      </c>
      <c r="Q51" s="329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1"/>
    </row>
    <row r="52" spans="1:255" ht="60.5" customHeight="1">
      <c r="A52" s="44" t="s">
        <v>1380</v>
      </c>
      <c r="B52" s="112" t="s">
        <v>1079</v>
      </c>
      <c r="C52" s="107" t="s">
        <v>1080</v>
      </c>
      <c r="D52" s="8">
        <v>1</v>
      </c>
      <c r="E52" s="33">
        <v>341</v>
      </c>
      <c r="F52" s="107" t="s">
        <v>1081</v>
      </c>
      <c r="G52" s="17"/>
      <c r="H52" s="108"/>
      <c r="I52" s="18"/>
      <c r="J52" s="104"/>
      <c r="K52" s="109"/>
      <c r="L52" s="110" t="s">
        <v>806</v>
      </c>
      <c r="M52" s="106">
        <f t="shared" si="6"/>
        <v>0</v>
      </c>
      <c r="N52" s="22">
        <f t="shared" si="4"/>
        <v>0</v>
      </c>
      <c r="O52" s="9" t="str">
        <f t="shared" si="5"/>
        <v>-</v>
      </c>
      <c r="P52" s="325">
        <v>5</v>
      </c>
      <c r="Q52" s="329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1"/>
    </row>
    <row r="53" spans="1:255" s="119" customFormat="1" ht="60.5" customHeight="1">
      <c r="A53" s="44" t="s">
        <v>1380</v>
      </c>
      <c r="B53" s="112" t="s">
        <v>1420</v>
      </c>
      <c r="C53" s="107" t="s">
        <v>1349</v>
      </c>
      <c r="D53" s="8">
        <v>2</v>
      </c>
      <c r="E53" s="33">
        <v>297</v>
      </c>
      <c r="F53" s="333" t="s">
        <v>1363</v>
      </c>
      <c r="G53" s="17"/>
      <c r="H53" s="108"/>
      <c r="I53" s="18"/>
      <c r="J53" s="104"/>
      <c r="K53" s="109"/>
      <c r="L53" s="110" t="s">
        <v>806</v>
      </c>
      <c r="M53" s="106">
        <f t="shared" si="6"/>
        <v>0</v>
      </c>
      <c r="N53" s="22">
        <f t="shared" si="4"/>
        <v>0</v>
      </c>
      <c r="O53" s="9" t="str">
        <f t="shared" si="5"/>
        <v>-</v>
      </c>
      <c r="P53" s="325"/>
      <c r="Q53" s="329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1"/>
    </row>
    <row r="54" spans="1:255" s="119" customFormat="1" ht="60.5" customHeight="1">
      <c r="A54" s="44" t="s">
        <v>1380</v>
      </c>
      <c r="B54" s="112" t="s">
        <v>1421</v>
      </c>
      <c r="C54" s="107" t="s">
        <v>1351</v>
      </c>
      <c r="D54" s="8">
        <v>2</v>
      </c>
      <c r="E54" s="33">
        <v>285</v>
      </c>
      <c r="F54" s="333" t="s">
        <v>1364</v>
      </c>
      <c r="G54" s="17"/>
      <c r="H54" s="108"/>
      <c r="I54" s="18"/>
      <c r="J54" s="104"/>
      <c r="K54" s="109"/>
      <c r="L54" s="110" t="s">
        <v>806</v>
      </c>
      <c r="M54" s="106">
        <f t="shared" ref="M54" si="7">(G54+H54+I54+K54+J54)</f>
        <v>0</v>
      </c>
      <c r="N54" s="22">
        <f t="shared" ref="N54" si="8">M54*D54</f>
        <v>0</v>
      </c>
      <c r="O54" s="9" t="str">
        <f t="shared" ref="O54" si="9">IF(M54&gt;0,M54*E54,"-")</f>
        <v>-</v>
      </c>
      <c r="P54" s="325"/>
      <c r="Q54" s="329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1"/>
    </row>
    <row r="55" spans="1:255" s="119" customFormat="1" ht="60" customHeight="1">
      <c r="A55" s="44" t="s">
        <v>1380</v>
      </c>
      <c r="B55" s="112" t="s">
        <v>1422</v>
      </c>
      <c r="C55" s="107" t="s">
        <v>1352</v>
      </c>
      <c r="D55" s="8">
        <v>2</v>
      </c>
      <c r="E55" s="33">
        <v>339</v>
      </c>
      <c r="F55" s="107" t="s">
        <v>1365</v>
      </c>
      <c r="G55" s="17"/>
      <c r="H55" s="108"/>
      <c r="I55" s="18"/>
      <c r="J55" s="104"/>
      <c r="K55" s="109"/>
      <c r="L55" s="110" t="s">
        <v>806</v>
      </c>
      <c r="M55" s="106">
        <f t="shared" si="6"/>
        <v>0</v>
      </c>
      <c r="N55" s="22">
        <f t="shared" si="4"/>
        <v>0</v>
      </c>
      <c r="O55" s="9" t="str">
        <f t="shared" si="5"/>
        <v>-</v>
      </c>
      <c r="P55" s="325">
        <v>50</v>
      </c>
      <c r="Q55" s="329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1"/>
    </row>
    <row r="56" spans="1:255" s="119" customFormat="1" ht="60" customHeight="1">
      <c r="A56" s="44" t="s">
        <v>1380</v>
      </c>
      <c r="B56" s="112" t="s">
        <v>1423</v>
      </c>
      <c r="C56" s="107" t="s">
        <v>1353</v>
      </c>
      <c r="D56" s="8">
        <v>2</v>
      </c>
      <c r="E56" s="33">
        <v>381</v>
      </c>
      <c r="F56" s="107" t="s">
        <v>1366</v>
      </c>
      <c r="G56" s="17"/>
      <c r="H56" s="108"/>
      <c r="I56" s="18"/>
      <c r="J56" s="104"/>
      <c r="K56" s="109"/>
      <c r="L56" s="110" t="s">
        <v>806</v>
      </c>
      <c r="M56" s="106">
        <f t="shared" ref="M56" si="10">(G56+H56+I56+K56+J56)</f>
        <v>0</v>
      </c>
      <c r="N56" s="22">
        <f t="shared" ref="N56" si="11">M56*D56</f>
        <v>0</v>
      </c>
      <c r="O56" s="9" t="str">
        <f t="shared" ref="O56" si="12">IF(M56&gt;0,M56*E56,"-")</f>
        <v>-</v>
      </c>
      <c r="P56" s="325"/>
      <c r="Q56" s="329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1"/>
    </row>
    <row r="57" spans="1:255" s="119" customFormat="1" ht="60" customHeight="1">
      <c r="A57" s="44" t="s">
        <v>1380</v>
      </c>
      <c r="B57" s="112" t="s">
        <v>1424</v>
      </c>
      <c r="C57" s="107" t="s">
        <v>1425</v>
      </c>
      <c r="D57" s="8">
        <v>2</v>
      </c>
      <c r="E57" s="33">
        <v>314</v>
      </c>
      <c r="F57" s="107" t="s">
        <v>1440</v>
      </c>
      <c r="G57" s="17"/>
      <c r="H57" s="108"/>
      <c r="I57" s="18"/>
      <c r="J57" s="104"/>
      <c r="K57" s="109"/>
      <c r="L57" s="110"/>
      <c r="M57" s="106"/>
      <c r="N57" s="22"/>
      <c r="O57" s="9"/>
      <c r="P57" s="325"/>
      <c r="Q57" s="329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1"/>
    </row>
    <row r="58" spans="1:255" s="119" customFormat="1" ht="60" customHeight="1">
      <c r="A58" s="44" t="s">
        <v>1380</v>
      </c>
      <c r="B58" s="112" t="s">
        <v>1426</v>
      </c>
      <c r="C58" s="107" t="s">
        <v>1427</v>
      </c>
      <c r="D58" s="8">
        <v>2</v>
      </c>
      <c r="E58" s="33">
        <v>297</v>
      </c>
      <c r="F58" s="107" t="s">
        <v>1441</v>
      </c>
      <c r="G58" s="17"/>
      <c r="H58" s="108"/>
      <c r="I58" s="18"/>
      <c r="J58" s="104"/>
      <c r="K58" s="109"/>
      <c r="L58" s="110"/>
      <c r="M58" s="106"/>
      <c r="N58" s="22"/>
      <c r="O58" s="9"/>
      <c r="P58" s="325"/>
      <c r="Q58" s="329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1"/>
    </row>
    <row r="59" spans="1:255" s="119" customFormat="1" ht="60" customHeight="1">
      <c r="A59" s="44" t="s">
        <v>1380</v>
      </c>
      <c r="B59" s="112" t="s">
        <v>1428</v>
      </c>
      <c r="C59" s="107" t="s">
        <v>1429</v>
      </c>
      <c r="D59" s="8">
        <v>2</v>
      </c>
      <c r="E59" s="33">
        <v>253</v>
      </c>
      <c r="F59" s="107" t="s">
        <v>1442</v>
      </c>
      <c r="G59" s="17"/>
      <c r="H59" s="108"/>
      <c r="I59" s="18"/>
      <c r="J59" s="104"/>
      <c r="K59" s="109"/>
      <c r="L59" s="110"/>
      <c r="M59" s="106"/>
      <c r="N59" s="22"/>
      <c r="O59" s="9"/>
      <c r="P59" s="325"/>
      <c r="Q59" s="329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1"/>
    </row>
    <row r="60" spans="1:255" s="119" customFormat="1" ht="60" customHeight="1">
      <c r="A60" s="44" t="s">
        <v>1380</v>
      </c>
      <c r="B60" s="112" t="s">
        <v>1430</v>
      </c>
      <c r="C60" s="107" t="s">
        <v>1431</v>
      </c>
      <c r="D60" s="8">
        <v>2</v>
      </c>
      <c r="E60" s="33">
        <v>253</v>
      </c>
      <c r="F60" s="107" t="s">
        <v>1443</v>
      </c>
      <c r="G60" s="17"/>
      <c r="H60" s="108"/>
      <c r="I60" s="18"/>
      <c r="J60" s="104"/>
      <c r="K60" s="109"/>
      <c r="L60" s="110"/>
      <c r="M60" s="106"/>
      <c r="N60" s="22"/>
      <c r="O60" s="9"/>
      <c r="P60" s="325"/>
      <c r="Q60" s="329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1"/>
    </row>
    <row r="61" spans="1:255" s="119" customFormat="1" ht="60.5" customHeight="1">
      <c r="A61" s="44" t="s">
        <v>1380</v>
      </c>
      <c r="B61" s="112" t="s">
        <v>1432</v>
      </c>
      <c r="C61" s="107" t="s">
        <v>1348</v>
      </c>
      <c r="D61" s="8">
        <v>2</v>
      </c>
      <c r="E61" s="33">
        <v>408</v>
      </c>
      <c r="F61" s="107" t="s">
        <v>1341</v>
      </c>
      <c r="G61" s="17"/>
      <c r="H61" s="108"/>
      <c r="I61" s="18"/>
      <c r="J61" s="104"/>
      <c r="K61" s="109"/>
      <c r="L61" s="110" t="s">
        <v>806</v>
      </c>
      <c r="M61" s="106">
        <f t="shared" si="6"/>
        <v>0</v>
      </c>
      <c r="N61" s="22">
        <f t="shared" si="4"/>
        <v>0</v>
      </c>
      <c r="O61" s="9" t="str">
        <f t="shared" si="5"/>
        <v>-</v>
      </c>
      <c r="P61" s="325"/>
      <c r="Q61" s="329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1"/>
    </row>
    <row r="62" spans="1:255" s="119" customFormat="1" ht="60.5" customHeight="1">
      <c r="A62" s="44" t="s">
        <v>1380</v>
      </c>
      <c r="B62" s="112" t="s">
        <v>1433</v>
      </c>
      <c r="C62" s="107" t="s">
        <v>1354</v>
      </c>
      <c r="D62" s="8">
        <v>2</v>
      </c>
      <c r="E62" s="33">
        <v>403</v>
      </c>
      <c r="F62" s="107" t="s">
        <v>1342</v>
      </c>
      <c r="G62" s="17"/>
      <c r="H62" s="108"/>
      <c r="I62" s="18"/>
      <c r="J62" s="104"/>
      <c r="K62" s="109"/>
      <c r="L62" s="110" t="s">
        <v>806</v>
      </c>
      <c r="M62" s="106">
        <f t="shared" si="6"/>
        <v>0</v>
      </c>
      <c r="N62" s="22">
        <f t="shared" si="4"/>
        <v>0</v>
      </c>
      <c r="O62" s="9" t="str">
        <f t="shared" si="5"/>
        <v>-</v>
      </c>
      <c r="P62" s="325"/>
      <c r="Q62" s="329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1"/>
    </row>
    <row r="63" spans="1:255" s="119" customFormat="1" ht="60.5" customHeight="1">
      <c r="A63" s="44" t="s">
        <v>1380</v>
      </c>
      <c r="B63" s="112" t="s">
        <v>1434</v>
      </c>
      <c r="C63" s="107" t="s">
        <v>1355</v>
      </c>
      <c r="D63" s="8">
        <v>2</v>
      </c>
      <c r="E63" s="33">
        <v>344</v>
      </c>
      <c r="F63" s="107" t="s">
        <v>1343</v>
      </c>
      <c r="G63" s="17"/>
      <c r="H63" s="108"/>
      <c r="I63" s="18"/>
      <c r="J63" s="104"/>
      <c r="K63" s="109"/>
      <c r="L63" s="110" t="s">
        <v>806</v>
      </c>
      <c r="M63" s="106">
        <f t="shared" si="6"/>
        <v>0</v>
      </c>
      <c r="N63" s="22">
        <f t="shared" si="4"/>
        <v>0</v>
      </c>
      <c r="O63" s="9" t="str">
        <f t="shared" si="5"/>
        <v>-</v>
      </c>
      <c r="P63" s="325"/>
      <c r="Q63" s="329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1"/>
    </row>
    <row r="64" spans="1:255" s="119" customFormat="1" ht="60.5" customHeight="1">
      <c r="A64" s="44" t="s">
        <v>1380</v>
      </c>
      <c r="B64" s="112" t="s">
        <v>1435</v>
      </c>
      <c r="C64" s="107" t="s">
        <v>1356</v>
      </c>
      <c r="D64" s="8">
        <v>2</v>
      </c>
      <c r="E64" s="33">
        <v>324</v>
      </c>
      <c r="F64" s="107" t="s">
        <v>1362</v>
      </c>
      <c r="G64" s="17"/>
      <c r="H64" s="108"/>
      <c r="I64" s="18"/>
      <c r="J64" s="104"/>
      <c r="K64" s="109"/>
      <c r="L64" s="110" t="s">
        <v>806</v>
      </c>
      <c r="M64" s="106">
        <f t="shared" ref="M64" si="13">(G64+H64+I64+K64+J64)</f>
        <v>0</v>
      </c>
      <c r="N64" s="22">
        <f t="shared" ref="N64" si="14">M64*D64</f>
        <v>0</v>
      </c>
      <c r="O64" s="9" t="str">
        <f t="shared" ref="O64" si="15">IF(M64&gt;0,M64*E64,"-")</f>
        <v>-</v>
      </c>
      <c r="P64" s="325"/>
      <c r="Q64" s="329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1"/>
    </row>
    <row r="65" spans="1:255" s="119" customFormat="1" ht="60.5" customHeight="1">
      <c r="A65" s="44" t="s">
        <v>1380</v>
      </c>
      <c r="B65" s="112" t="s">
        <v>1436</v>
      </c>
      <c r="C65" s="107" t="s">
        <v>1357</v>
      </c>
      <c r="D65" s="8">
        <v>2</v>
      </c>
      <c r="E65" s="33">
        <v>531</v>
      </c>
      <c r="F65" s="107" t="s">
        <v>1338</v>
      </c>
      <c r="G65" s="17"/>
      <c r="H65" s="108"/>
      <c r="I65" s="18"/>
      <c r="J65" s="104"/>
      <c r="K65" s="109"/>
      <c r="L65" s="110" t="s">
        <v>806</v>
      </c>
      <c r="M65" s="106">
        <f t="shared" si="6"/>
        <v>0</v>
      </c>
      <c r="N65" s="22">
        <f t="shared" si="4"/>
        <v>0</v>
      </c>
      <c r="O65" s="9" t="str">
        <f t="shared" si="5"/>
        <v>-</v>
      </c>
      <c r="P65" s="325"/>
      <c r="Q65" s="329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1"/>
    </row>
    <row r="66" spans="1:255" s="119" customFormat="1" ht="60.5" customHeight="1">
      <c r="A66" s="44" t="s">
        <v>1380</v>
      </c>
      <c r="B66" s="112" t="s">
        <v>1437</v>
      </c>
      <c r="C66" s="107" t="s">
        <v>1358</v>
      </c>
      <c r="D66" s="8">
        <v>2</v>
      </c>
      <c r="E66" s="33">
        <v>511</v>
      </c>
      <c r="F66" s="107" t="s">
        <v>1339</v>
      </c>
      <c r="G66" s="17"/>
      <c r="H66" s="108"/>
      <c r="I66" s="18"/>
      <c r="J66" s="104"/>
      <c r="K66" s="109"/>
      <c r="L66" s="110" t="s">
        <v>806</v>
      </c>
      <c r="M66" s="106">
        <f t="shared" si="6"/>
        <v>0</v>
      </c>
      <c r="N66" s="22">
        <f t="shared" si="4"/>
        <v>0</v>
      </c>
      <c r="O66" s="9" t="str">
        <f t="shared" si="5"/>
        <v>-</v>
      </c>
      <c r="P66" s="325"/>
      <c r="Q66" s="329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1"/>
    </row>
    <row r="67" spans="1:255" s="119" customFormat="1" ht="60.5" customHeight="1">
      <c r="A67" s="44" t="s">
        <v>1380</v>
      </c>
      <c r="B67" s="112" t="s">
        <v>1438</v>
      </c>
      <c r="C67" s="107" t="s">
        <v>1359</v>
      </c>
      <c r="D67" s="8">
        <v>2</v>
      </c>
      <c r="E67" s="33">
        <v>408</v>
      </c>
      <c r="F67" s="107" t="s">
        <v>1340</v>
      </c>
      <c r="G67" s="17"/>
      <c r="H67" s="108"/>
      <c r="I67" s="18"/>
      <c r="J67" s="104"/>
      <c r="K67" s="109"/>
      <c r="L67" s="110" t="s">
        <v>806</v>
      </c>
      <c r="M67" s="106">
        <f t="shared" si="6"/>
        <v>0</v>
      </c>
      <c r="N67" s="22">
        <f t="shared" si="4"/>
        <v>0</v>
      </c>
      <c r="O67" s="9" t="str">
        <f t="shared" si="5"/>
        <v>-</v>
      </c>
      <c r="P67" s="325"/>
      <c r="Q67" s="329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1"/>
    </row>
    <row r="68" spans="1:255" s="119" customFormat="1" ht="60.5" customHeight="1">
      <c r="A68" s="44" t="s">
        <v>1380</v>
      </c>
      <c r="B68" s="112" t="s">
        <v>1439</v>
      </c>
      <c r="C68" s="107" t="s">
        <v>1360</v>
      </c>
      <c r="D68" s="8">
        <v>2</v>
      </c>
      <c r="E68" s="33">
        <v>393</v>
      </c>
      <c r="F68" s="107" t="s">
        <v>1361</v>
      </c>
      <c r="G68" s="17"/>
      <c r="H68" s="108"/>
      <c r="I68" s="18"/>
      <c r="J68" s="104"/>
      <c r="K68" s="109"/>
      <c r="L68" s="110" t="s">
        <v>806</v>
      </c>
      <c r="M68" s="106">
        <f t="shared" ref="M68" si="16">(G68+H68+I68+K68+J68)</f>
        <v>0</v>
      </c>
      <c r="N68" s="22">
        <f t="shared" ref="N68" si="17">M68*D68</f>
        <v>0</v>
      </c>
      <c r="O68" s="9" t="str">
        <f t="shared" ref="O68" si="18">IF(M68&gt;0,M68*E68,"-")</f>
        <v>-</v>
      </c>
      <c r="P68" s="325"/>
      <c r="Q68" s="329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1"/>
    </row>
    <row r="69" spans="1:255" ht="60" customHeight="1">
      <c r="A69" s="44" t="s">
        <v>1082</v>
      </c>
      <c r="B69" s="112" t="s">
        <v>1083</v>
      </c>
      <c r="C69" s="107" t="s">
        <v>1084</v>
      </c>
      <c r="D69" s="8">
        <v>8</v>
      </c>
      <c r="E69" s="33">
        <v>880</v>
      </c>
      <c r="F69" s="107" t="s">
        <v>1085</v>
      </c>
      <c r="G69" s="17"/>
      <c r="H69" s="108"/>
      <c r="I69" s="18"/>
      <c r="J69" s="104"/>
      <c r="K69" s="109"/>
      <c r="L69" s="110" t="s">
        <v>806</v>
      </c>
      <c r="M69" s="106">
        <f t="shared" si="6"/>
        <v>0</v>
      </c>
      <c r="N69" s="22">
        <f t="shared" si="4"/>
        <v>0</v>
      </c>
      <c r="O69" s="9" t="str">
        <f t="shared" si="5"/>
        <v>-</v>
      </c>
      <c r="P69" s="325">
        <v>40</v>
      </c>
      <c r="Q69" s="329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1"/>
    </row>
    <row r="70" spans="1:255" s="119" customFormat="1" ht="60" customHeight="1">
      <c r="A70" s="44" t="s">
        <v>1082</v>
      </c>
      <c r="B70" s="112" t="s">
        <v>1086</v>
      </c>
      <c r="C70" s="107" t="s">
        <v>1087</v>
      </c>
      <c r="D70" s="8">
        <v>6</v>
      </c>
      <c r="E70" s="33">
        <v>670</v>
      </c>
      <c r="F70" s="107" t="s">
        <v>1088</v>
      </c>
      <c r="G70" s="17"/>
      <c r="H70" s="108"/>
      <c r="I70" s="18"/>
      <c r="J70" s="104"/>
      <c r="K70" s="109"/>
      <c r="L70" s="110" t="s">
        <v>806</v>
      </c>
      <c r="M70" s="106">
        <f t="shared" si="6"/>
        <v>0</v>
      </c>
      <c r="N70" s="22">
        <f t="shared" si="4"/>
        <v>0</v>
      </c>
      <c r="O70" s="9" t="str">
        <f t="shared" si="5"/>
        <v>-</v>
      </c>
      <c r="P70" s="325">
        <v>40</v>
      </c>
      <c r="Q70" s="329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1"/>
    </row>
    <row r="71" spans="1:255" s="119" customFormat="1" ht="60" customHeight="1">
      <c r="A71" s="44" t="s">
        <v>1082</v>
      </c>
      <c r="B71" s="112" t="s">
        <v>1089</v>
      </c>
      <c r="C71" s="107" t="s">
        <v>1090</v>
      </c>
      <c r="D71" s="8">
        <v>6</v>
      </c>
      <c r="E71" s="33">
        <v>730</v>
      </c>
      <c r="F71" s="107" t="s">
        <v>1088</v>
      </c>
      <c r="G71" s="17"/>
      <c r="H71" s="108"/>
      <c r="I71" s="18"/>
      <c r="J71" s="104"/>
      <c r="K71" s="109"/>
      <c r="L71" s="110" t="s">
        <v>806</v>
      </c>
      <c r="M71" s="106">
        <f t="shared" si="6"/>
        <v>0</v>
      </c>
      <c r="N71" s="22">
        <f t="shared" si="4"/>
        <v>0</v>
      </c>
      <c r="O71" s="9" t="str">
        <f t="shared" si="5"/>
        <v>-</v>
      </c>
      <c r="P71" s="325">
        <v>40</v>
      </c>
      <c r="Q71" s="329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1"/>
    </row>
    <row r="72" spans="1:255" s="119" customFormat="1" ht="60" customHeight="1">
      <c r="A72" s="174" t="s">
        <v>1091</v>
      </c>
      <c r="B72" s="175" t="s">
        <v>1092</v>
      </c>
      <c r="C72" s="176" t="s">
        <v>1093</v>
      </c>
      <c r="D72" s="8">
        <v>8</v>
      </c>
      <c r="E72" s="33">
        <v>1200</v>
      </c>
      <c r="F72" s="107" t="s">
        <v>1094</v>
      </c>
      <c r="G72" s="17"/>
      <c r="H72" s="108"/>
      <c r="I72" s="18"/>
      <c r="J72" s="104"/>
      <c r="K72" s="109"/>
      <c r="L72" s="110" t="s">
        <v>806</v>
      </c>
      <c r="M72" s="106">
        <f t="shared" si="6"/>
        <v>0</v>
      </c>
      <c r="N72" s="22">
        <f t="shared" si="4"/>
        <v>0</v>
      </c>
      <c r="O72" s="9" t="str">
        <f t="shared" si="5"/>
        <v>-</v>
      </c>
      <c r="P72" s="325"/>
      <c r="Q72" s="329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1"/>
    </row>
    <row r="73" spans="1:255" ht="60" customHeight="1">
      <c r="A73" s="177" t="s">
        <v>1116</v>
      </c>
      <c r="B73" s="177" t="s">
        <v>1117</v>
      </c>
      <c r="C73" s="177" t="s">
        <v>1096</v>
      </c>
      <c r="D73" s="8">
        <v>2</v>
      </c>
      <c r="E73" s="33">
        <v>419</v>
      </c>
      <c r="F73" s="107" t="s">
        <v>1120</v>
      </c>
      <c r="G73" s="17"/>
      <c r="H73" s="108"/>
      <c r="I73" s="18"/>
      <c r="J73" s="104"/>
      <c r="K73" s="109"/>
      <c r="L73" s="110" t="s">
        <v>806</v>
      </c>
      <c r="M73" s="106">
        <f t="shared" si="6"/>
        <v>0</v>
      </c>
      <c r="N73" s="22">
        <f t="shared" si="4"/>
        <v>0</v>
      </c>
      <c r="O73" s="9" t="str">
        <f t="shared" si="5"/>
        <v>-</v>
      </c>
      <c r="P73" s="325">
        <v>40</v>
      </c>
      <c r="Q73" s="329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1"/>
    </row>
    <row r="74" spans="1:255" ht="60" customHeight="1">
      <c r="A74" s="178" t="s">
        <v>1116</v>
      </c>
      <c r="B74" s="178" t="s">
        <v>1118</v>
      </c>
      <c r="C74" s="178" t="s">
        <v>1097</v>
      </c>
      <c r="D74" s="8">
        <v>2</v>
      </c>
      <c r="E74" s="33">
        <v>412</v>
      </c>
      <c r="F74" s="107" t="s">
        <v>1121</v>
      </c>
      <c r="G74" s="17"/>
      <c r="H74" s="108"/>
      <c r="I74" s="18"/>
      <c r="J74" s="104"/>
      <c r="K74" s="109"/>
      <c r="L74" s="110" t="s">
        <v>806</v>
      </c>
      <c r="M74" s="106">
        <f t="shared" si="6"/>
        <v>0</v>
      </c>
      <c r="N74" s="22">
        <f t="shared" si="4"/>
        <v>0</v>
      </c>
      <c r="O74" s="9" t="str">
        <f t="shared" si="5"/>
        <v>-</v>
      </c>
      <c r="P74" s="325">
        <v>40</v>
      </c>
      <c r="Q74" s="329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1"/>
    </row>
    <row r="75" spans="1:255" ht="60" customHeight="1">
      <c r="A75" s="179" t="s">
        <v>1116</v>
      </c>
      <c r="B75" s="177" t="s">
        <v>1119</v>
      </c>
      <c r="C75" s="177" t="s">
        <v>1098</v>
      </c>
      <c r="D75" s="8">
        <v>2</v>
      </c>
      <c r="E75" s="33">
        <v>370</v>
      </c>
      <c r="F75" s="107" t="s">
        <v>1122</v>
      </c>
      <c r="G75" s="17"/>
      <c r="H75" s="108"/>
      <c r="I75" s="18"/>
      <c r="J75" s="104"/>
      <c r="K75" s="109"/>
      <c r="L75" s="110" t="s">
        <v>806</v>
      </c>
      <c r="M75" s="106">
        <f t="shared" si="6"/>
        <v>0</v>
      </c>
      <c r="N75" s="22">
        <f t="shared" si="4"/>
        <v>0</v>
      </c>
      <c r="O75" s="9" t="str">
        <f t="shared" si="5"/>
        <v>-</v>
      </c>
      <c r="P75" s="325">
        <v>5</v>
      </c>
      <c r="Q75" s="329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1"/>
    </row>
    <row r="76" spans="1:255" s="341" customFormat="1" ht="32" customHeight="1">
      <c r="A76" s="63" t="s">
        <v>938</v>
      </c>
      <c r="B76" s="21"/>
      <c r="C76" s="113"/>
      <c r="D76" s="21"/>
      <c r="E76" s="83"/>
      <c r="F76" s="88"/>
      <c r="G76" s="347">
        <f>SUMPRODUCT(D6:D75,G6:G75)</f>
        <v>0</v>
      </c>
      <c r="H76" s="348">
        <f>SUMPRODUCT(D15:D75,H15:H75)</f>
        <v>0</v>
      </c>
      <c r="I76" s="114">
        <f>SUMPRODUCT(D6:D75,I6:I75)</f>
        <v>0</v>
      </c>
      <c r="J76" s="115">
        <f>SUMPRODUCT(D6:D75,J6:J75)</f>
        <v>0</v>
      </c>
      <c r="K76" s="349">
        <f>SUMPRODUCT(D14:D74,K14:K74)</f>
        <v>0</v>
      </c>
      <c r="L76" s="89"/>
      <c r="M76" s="106">
        <f>SUM(M6:M75)</f>
        <v>0</v>
      </c>
      <c r="N76" s="22">
        <f>SUM(N6:N75)</f>
        <v>0</v>
      </c>
      <c r="O76" s="350"/>
      <c r="P76" s="323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39"/>
      <c r="AO76" s="339"/>
      <c r="AP76" s="339"/>
      <c r="AQ76" s="339"/>
      <c r="AR76" s="339"/>
      <c r="AS76" s="339"/>
      <c r="AT76" s="339"/>
      <c r="AU76" s="339"/>
      <c r="AV76" s="339"/>
      <c r="AW76" s="339"/>
      <c r="AX76" s="339"/>
      <c r="AY76" s="339"/>
      <c r="AZ76" s="339"/>
      <c r="BA76" s="339"/>
      <c r="BB76" s="339"/>
      <c r="BC76" s="339"/>
      <c r="BD76" s="339"/>
      <c r="BE76" s="339"/>
      <c r="BF76" s="339"/>
      <c r="BG76" s="339"/>
      <c r="BH76" s="339"/>
      <c r="BI76" s="339"/>
      <c r="BJ76" s="339"/>
      <c r="BK76" s="339"/>
      <c r="BL76" s="339"/>
      <c r="BM76" s="339"/>
      <c r="BN76" s="339"/>
      <c r="BO76" s="339"/>
      <c r="BP76" s="339"/>
      <c r="BQ76" s="339"/>
      <c r="BR76" s="339"/>
      <c r="BS76" s="339"/>
      <c r="BT76" s="339"/>
      <c r="BU76" s="339"/>
      <c r="BV76" s="339"/>
      <c r="BW76" s="339"/>
      <c r="BX76" s="339"/>
      <c r="BY76" s="339"/>
      <c r="BZ76" s="339"/>
      <c r="CA76" s="339"/>
      <c r="CB76" s="339"/>
      <c r="CC76" s="339"/>
      <c r="CD76" s="339"/>
      <c r="CE76" s="339"/>
      <c r="CF76" s="339"/>
      <c r="CG76" s="339"/>
      <c r="CH76" s="339"/>
      <c r="CI76" s="339"/>
      <c r="CJ76" s="339"/>
      <c r="CK76" s="339"/>
      <c r="CL76" s="339"/>
      <c r="CM76" s="339"/>
      <c r="CN76" s="339"/>
      <c r="CO76" s="339"/>
      <c r="CP76" s="339"/>
      <c r="CQ76" s="339"/>
      <c r="CR76" s="339"/>
      <c r="CS76" s="339"/>
      <c r="CT76" s="339"/>
      <c r="CU76" s="339"/>
      <c r="CV76" s="339"/>
      <c r="CW76" s="339"/>
      <c r="CX76" s="339"/>
      <c r="CY76" s="339"/>
      <c r="CZ76" s="339"/>
      <c r="DA76" s="339"/>
      <c r="DB76" s="339"/>
      <c r="DC76" s="339"/>
      <c r="DD76" s="339"/>
      <c r="DE76" s="339"/>
      <c r="DF76" s="339"/>
      <c r="DG76" s="339"/>
      <c r="DH76" s="339"/>
      <c r="DI76" s="339"/>
      <c r="DJ76" s="339"/>
      <c r="DK76" s="339"/>
      <c r="DL76" s="339"/>
      <c r="DM76" s="339"/>
      <c r="DN76" s="339"/>
      <c r="DO76" s="339"/>
      <c r="DP76" s="339"/>
      <c r="DQ76" s="339"/>
      <c r="DR76" s="339"/>
      <c r="DS76" s="339"/>
      <c r="DT76" s="339"/>
      <c r="DU76" s="339"/>
      <c r="DV76" s="339"/>
      <c r="DW76" s="339"/>
      <c r="DX76" s="339"/>
      <c r="DY76" s="339"/>
      <c r="DZ76" s="339"/>
      <c r="EA76" s="339"/>
      <c r="EB76" s="339"/>
      <c r="EC76" s="339"/>
      <c r="ED76" s="339"/>
      <c r="EE76" s="339"/>
      <c r="EF76" s="339"/>
      <c r="EG76" s="339"/>
      <c r="EH76" s="339"/>
      <c r="EI76" s="339"/>
      <c r="EJ76" s="339"/>
      <c r="EK76" s="339"/>
      <c r="EL76" s="339"/>
      <c r="EM76" s="339"/>
      <c r="EN76" s="339"/>
      <c r="EO76" s="339"/>
      <c r="EP76" s="339"/>
      <c r="EQ76" s="339"/>
      <c r="ER76" s="339"/>
      <c r="ES76" s="339"/>
      <c r="ET76" s="339"/>
      <c r="EU76" s="339"/>
      <c r="EV76" s="339"/>
      <c r="EW76" s="339"/>
      <c r="EX76" s="339"/>
      <c r="EY76" s="339"/>
      <c r="EZ76" s="339"/>
      <c r="FA76" s="339"/>
      <c r="FB76" s="339"/>
      <c r="FC76" s="339"/>
      <c r="FD76" s="339"/>
      <c r="FE76" s="339"/>
      <c r="FF76" s="339"/>
      <c r="FG76" s="339"/>
      <c r="FH76" s="339"/>
      <c r="FI76" s="339"/>
      <c r="FJ76" s="339"/>
      <c r="FK76" s="339"/>
      <c r="FL76" s="339"/>
      <c r="FM76" s="339"/>
      <c r="FN76" s="339"/>
      <c r="FO76" s="339"/>
      <c r="FP76" s="339"/>
      <c r="FQ76" s="339"/>
      <c r="FR76" s="339"/>
      <c r="FS76" s="339"/>
      <c r="FT76" s="339"/>
      <c r="FU76" s="339"/>
      <c r="FV76" s="339"/>
      <c r="FW76" s="339"/>
      <c r="FX76" s="339"/>
      <c r="FY76" s="339"/>
      <c r="FZ76" s="339"/>
      <c r="GA76" s="339"/>
      <c r="GB76" s="339"/>
      <c r="GC76" s="339"/>
      <c r="GD76" s="339"/>
      <c r="GE76" s="339"/>
      <c r="GF76" s="339"/>
      <c r="GG76" s="339"/>
      <c r="GH76" s="339"/>
      <c r="GI76" s="339"/>
      <c r="GJ76" s="339"/>
      <c r="GK76" s="339"/>
      <c r="GL76" s="339"/>
      <c r="GM76" s="339"/>
      <c r="GN76" s="339"/>
      <c r="GO76" s="339"/>
      <c r="GP76" s="339"/>
      <c r="GQ76" s="339"/>
      <c r="GR76" s="339"/>
      <c r="GS76" s="339"/>
      <c r="GT76" s="339"/>
      <c r="GU76" s="339"/>
      <c r="GV76" s="339"/>
      <c r="GW76" s="339"/>
      <c r="GX76" s="339"/>
      <c r="GY76" s="339"/>
      <c r="GZ76" s="339"/>
      <c r="HA76" s="339"/>
      <c r="HB76" s="339"/>
      <c r="HC76" s="339"/>
      <c r="HD76" s="339"/>
      <c r="HE76" s="339"/>
      <c r="HF76" s="339"/>
      <c r="HG76" s="339"/>
      <c r="HH76" s="339"/>
      <c r="HI76" s="339"/>
      <c r="HJ76" s="339"/>
      <c r="HK76" s="339"/>
      <c r="HL76" s="339"/>
      <c r="HM76" s="339"/>
      <c r="HN76" s="339"/>
      <c r="HO76" s="339"/>
      <c r="HP76" s="339"/>
      <c r="HQ76" s="339"/>
      <c r="HR76" s="339"/>
      <c r="HS76" s="339"/>
      <c r="HT76" s="339"/>
      <c r="HU76" s="339"/>
      <c r="HV76" s="339"/>
      <c r="HW76" s="339"/>
      <c r="HX76" s="339"/>
      <c r="HY76" s="339"/>
      <c r="HZ76" s="339"/>
      <c r="IA76" s="339"/>
      <c r="IB76" s="339"/>
      <c r="IC76" s="339"/>
      <c r="ID76" s="339"/>
      <c r="IE76" s="339"/>
      <c r="IF76" s="339"/>
      <c r="IG76" s="339"/>
      <c r="IH76" s="339"/>
      <c r="II76" s="339"/>
      <c r="IJ76" s="339"/>
      <c r="IK76" s="339"/>
      <c r="IL76" s="339"/>
      <c r="IM76" s="339"/>
      <c r="IN76" s="339"/>
      <c r="IO76" s="339"/>
      <c r="IP76" s="339"/>
      <c r="IQ76" s="339"/>
      <c r="IR76" s="339"/>
      <c r="IS76" s="339"/>
      <c r="IT76" s="339"/>
      <c r="IU76" s="340"/>
    </row>
    <row r="77" spans="1:255" s="119" customFormat="1" ht="25" customHeight="1">
      <c r="A77" s="63"/>
      <c r="B77" s="21"/>
      <c r="C77" s="113"/>
      <c r="D77" s="21"/>
      <c r="E77" s="83"/>
      <c r="F77" s="88"/>
      <c r="G77" s="88"/>
      <c r="H77" s="88"/>
      <c r="I77" s="88"/>
      <c r="J77" s="88"/>
      <c r="K77" s="88"/>
      <c r="L77" s="88"/>
      <c r="M77" s="116" t="s">
        <v>2</v>
      </c>
      <c r="N77" s="117"/>
      <c r="O77" s="118">
        <f>SUM(O6:O75)</f>
        <v>0</v>
      </c>
      <c r="P77" s="326"/>
      <c r="Q77" s="330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  <c r="IT77" s="78"/>
      <c r="IU77" s="79"/>
    </row>
  </sheetData>
  <mergeCells count="2">
    <mergeCell ref="F1:L1"/>
    <mergeCell ref="A1:E1"/>
  </mergeCells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4"/>
  <sheetViews>
    <sheetView showGridLines="0" workbookViewId="0">
      <selection activeCell="F19" sqref="F19"/>
    </sheetView>
  </sheetViews>
  <sheetFormatPr baseColWidth="10" defaultColWidth="16.33203125" defaultRowHeight="12" customHeight="1"/>
  <cols>
    <col min="1" max="1" width="16.33203125" style="119" customWidth="1"/>
    <col min="2" max="2" width="23.6640625" style="119" customWidth="1"/>
    <col min="3" max="3" width="16.33203125" style="119" customWidth="1"/>
    <col min="4" max="4" width="6.1640625" style="119" customWidth="1"/>
    <col min="5" max="8" width="16.33203125" style="119" customWidth="1"/>
    <col min="9" max="16384" width="16.33203125" style="119"/>
  </cols>
  <sheetData>
    <row r="1" spans="1:7" ht="14.25" customHeight="1">
      <c r="A1" s="120"/>
      <c r="B1" s="121"/>
      <c r="C1" s="121"/>
      <c r="D1" s="121"/>
      <c r="E1" s="121"/>
      <c r="F1" s="121"/>
      <c r="G1" s="122"/>
    </row>
    <row r="2" spans="1:7" ht="14" customHeight="1">
      <c r="A2" s="165" t="s">
        <v>1099</v>
      </c>
      <c r="B2" s="30"/>
      <c r="C2" s="30"/>
      <c r="D2" s="30"/>
      <c r="E2" s="30"/>
      <c r="F2" s="30"/>
      <c r="G2" s="123"/>
    </row>
    <row r="3" spans="1:7" ht="14" customHeight="1">
      <c r="A3" s="124"/>
      <c r="B3" s="30"/>
      <c r="C3" s="30"/>
      <c r="D3" s="30"/>
      <c r="E3" s="30"/>
      <c r="F3" s="30"/>
      <c r="G3" s="123"/>
    </row>
    <row r="4" spans="1:7" ht="15" customHeight="1">
      <c r="A4" s="124"/>
      <c r="B4" s="30"/>
      <c r="C4" s="30"/>
      <c r="D4" s="30"/>
      <c r="E4" s="125" t="s">
        <v>1100</v>
      </c>
      <c r="F4" s="126"/>
      <c r="G4" s="127"/>
    </row>
    <row r="5" spans="1:7" ht="50" customHeight="1">
      <c r="A5" s="124"/>
      <c r="B5" s="30"/>
      <c r="C5" s="30"/>
      <c r="D5" s="128"/>
      <c r="E5" s="129"/>
      <c r="F5" s="130"/>
      <c r="G5" s="131"/>
    </row>
    <row r="6" spans="1:7" ht="16.25" customHeight="1">
      <c r="A6" s="124"/>
      <c r="B6" s="30"/>
      <c r="C6" s="30"/>
      <c r="D6" s="30"/>
      <c r="E6" s="132" t="s">
        <v>1101</v>
      </c>
      <c r="F6" s="133"/>
      <c r="G6" s="134"/>
    </row>
    <row r="7" spans="1:7" ht="15" customHeight="1">
      <c r="A7" s="124"/>
      <c r="B7" s="30"/>
      <c r="C7" s="30"/>
      <c r="D7" s="128"/>
      <c r="E7" s="368"/>
      <c r="F7" s="135"/>
      <c r="G7" s="136"/>
    </row>
    <row r="8" spans="1:7" ht="14" customHeight="1">
      <c r="A8" s="124"/>
      <c r="B8" s="30"/>
      <c r="C8" s="30"/>
      <c r="D8" s="128"/>
      <c r="E8" s="369"/>
      <c r="F8" s="137"/>
      <c r="G8" s="138"/>
    </row>
    <row r="9" spans="1:7" ht="14" customHeight="1">
      <c r="A9" s="124"/>
      <c r="B9" s="30"/>
      <c r="C9" s="30"/>
      <c r="D9" s="128"/>
      <c r="E9" s="369"/>
      <c r="F9" s="137"/>
      <c r="G9" s="138"/>
    </row>
    <row r="10" spans="1:7" ht="15" customHeight="1">
      <c r="A10" s="124"/>
      <c r="B10" s="30"/>
      <c r="C10" s="30"/>
      <c r="D10" s="128"/>
      <c r="E10" s="370"/>
      <c r="F10" s="139"/>
      <c r="G10" s="140"/>
    </row>
    <row r="11" spans="1:7" ht="15" customHeight="1">
      <c r="A11" s="124"/>
      <c r="B11" s="30"/>
      <c r="C11" s="30"/>
      <c r="D11" s="30"/>
      <c r="E11" s="141"/>
      <c r="F11" s="141"/>
      <c r="G11" s="142"/>
    </row>
    <row r="12" spans="1:7" ht="14" customHeight="1">
      <c r="A12" s="124"/>
      <c r="B12" s="30"/>
      <c r="C12" s="30"/>
      <c r="D12" s="30"/>
      <c r="E12" s="30"/>
      <c r="F12" s="30"/>
      <c r="G12" s="123"/>
    </row>
    <row r="13" spans="1:7" ht="14" customHeight="1">
      <c r="A13" s="124"/>
      <c r="B13" s="30"/>
      <c r="C13" s="30"/>
      <c r="D13" s="30"/>
      <c r="E13" s="30"/>
      <c r="F13" s="30"/>
      <c r="G13" s="123"/>
    </row>
    <row r="14" spans="1:7" ht="14" customHeight="1">
      <c r="A14" s="124"/>
      <c r="B14" s="30"/>
      <c r="C14" s="30"/>
      <c r="D14" s="30"/>
      <c r="E14" s="30"/>
      <c r="F14" s="30"/>
      <c r="G14" s="123"/>
    </row>
    <row r="15" spans="1:7" ht="14.75" customHeight="1">
      <c r="A15" s="124"/>
      <c r="B15" s="30"/>
      <c r="C15" s="143"/>
      <c r="D15" s="143"/>
      <c r="E15" s="144" t="s">
        <v>1102</v>
      </c>
      <c r="F15" s="144" t="s">
        <v>1103</v>
      </c>
      <c r="G15" s="145" t="s">
        <v>1104</v>
      </c>
    </row>
    <row r="16" spans="1:7" ht="30" customHeight="1">
      <c r="A16" s="124"/>
      <c r="B16" s="146"/>
      <c r="C16" s="147" t="s">
        <v>1105</v>
      </c>
      <c r="D16" s="148"/>
      <c r="E16" s="149">
        <f>'Cheeta Holds '!T376</f>
        <v>0</v>
      </c>
      <c r="F16" s="149">
        <f>'Cheeta Holds '!S376</f>
        <v>0</v>
      </c>
      <c r="G16" s="150">
        <f>'Cheeta Holds '!U377</f>
        <v>0</v>
      </c>
    </row>
    <row r="17" spans="1:7" ht="30" customHeight="1">
      <c r="A17" s="124"/>
      <c r="B17" s="146"/>
      <c r="C17" s="371" t="s">
        <v>1106</v>
      </c>
      <c r="D17" s="372"/>
      <c r="E17" s="149"/>
      <c r="F17" s="151">
        <f>'Cheeta Holds '!U4</f>
        <v>0</v>
      </c>
      <c r="G17" s="152"/>
    </row>
    <row r="18" spans="1:7" ht="30" customHeight="1">
      <c r="A18" s="124"/>
      <c r="B18" s="146"/>
      <c r="C18" s="147" t="s">
        <v>742</v>
      </c>
      <c r="D18" s="148"/>
      <c r="E18" s="149">
        <f>'Fiberglass volumes'!R111</f>
        <v>0</v>
      </c>
      <c r="F18" s="149">
        <f>'Fiberglass volumes'!Q111</f>
        <v>0</v>
      </c>
      <c r="G18" s="150">
        <f>'Fiberglass volumes'!S112</f>
        <v>0</v>
      </c>
    </row>
    <row r="19" spans="1:7" ht="30" customHeight="1">
      <c r="A19" s="124"/>
      <c r="B19" s="146"/>
      <c r="C19" s="147" t="s">
        <v>1095</v>
      </c>
      <c r="D19" s="148"/>
      <c r="E19" s="149">
        <f>'Wooden volumes &amp; Wooden holds'!N76</f>
        <v>0</v>
      </c>
      <c r="F19" s="149">
        <f>'Wooden volumes &amp; Wooden holds'!M76</f>
        <v>0</v>
      </c>
      <c r="G19" s="150">
        <f>'Wooden volumes &amp; Wooden holds'!O77</f>
        <v>0</v>
      </c>
    </row>
    <row r="20" spans="1:7" ht="30" customHeight="1">
      <c r="A20" s="124"/>
      <c r="B20" s="146"/>
      <c r="C20" s="147" t="s">
        <v>1107</v>
      </c>
      <c r="D20" s="148"/>
      <c r="E20" s="148"/>
      <c r="F20" s="148"/>
      <c r="G20" s="150">
        <f>SUM(G16+G18+G19)</f>
        <v>0</v>
      </c>
    </row>
    <row r="21" spans="1:7" ht="15" customHeight="1">
      <c r="A21" s="124"/>
      <c r="B21" s="146"/>
      <c r="C21" s="153" t="s">
        <v>1108</v>
      </c>
      <c r="D21" s="154"/>
      <c r="E21" s="154"/>
      <c r="F21" s="154"/>
      <c r="G21" s="155">
        <v>0</v>
      </c>
    </row>
    <row r="22" spans="1:7" ht="30" customHeight="1">
      <c r="A22" s="124"/>
      <c r="B22" s="128"/>
      <c r="C22" s="156" t="s">
        <v>1107</v>
      </c>
      <c r="D22" s="130"/>
      <c r="E22" s="130"/>
      <c r="F22" s="130"/>
      <c r="G22" s="157">
        <f>G20+G21</f>
        <v>0</v>
      </c>
    </row>
    <row r="23" spans="1:7" ht="30" customHeight="1">
      <c r="A23" s="124"/>
      <c r="B23" s="128"/>
      <c r="C23" s="156" t="s">
        <v>1109</v>
      </c>
      <c r="D23" s="158">
        <v>0.2</v>
      </c>
      <c r="E23" s="130"/>
      <c r="F23" s="130"/>
      <c r="G23" s="157">
        <f>G22*D23</f>
        <v>0</v>
      </c>
    </row>
    <row r="24" spans="1:7" ht="16.25" customHeight="1">
      <c r="A24" s="124"/>
      <c r="B24" s="128"/>
      <c r="C24" s="156" t="s">
        <v>1110</v>
      </c>
      <c r="D24" s="130"/>
      <c r="E24" s="130"/>
      <c r="F24" s="130"/>
      <c r="G24" s="157">
        <f>G22+G23</f>
        <v>0</v>
      </c>
    </row>
    <row r="25" spans="1:7" ht="15" customHeight="1">
      <c r="A25" s="124"/>
      <c r="B25" s="30"/>
      <c r="C25" s="141"/>
      <c r="D25" s="141"/>
      <c r="E25" s="141"/>
      <c r="F25" s="141"/>
      <c r="G25" s="142"/>
    </row>
    <row r="26" spans="1:7" ht="14" customHeight="1">
      <c r="A26" s="124"/>
      <c r="B26" s="30"/>
      <c r="C26" s="30"/>
      <c r="D26" s="30"/>
      <c r="E26" s="30"/>
      <c r="F26" s="30"/>
      <c r="G26" s="123"/>
    </row>
    <row r="27" spans="1:7" ht="14" customHeight="1">
      <c r="A27" s="159"/>
      <c r="B27" s="160"/>
      <c r="C27" s="30"/>
      <c r="D27" s="30"/>
      <c r="E27" s="30"/>
      <c r="F27" s="30"/>
      <c r="G27" s="123"/>
    </row>
    <row r="28" spans="1:7" ht="26" customHeight="1">
      <c r="A28" s="159"/>
      <c r="B28" s="160"/>
      <c r="C28" s="30"/>
      <c r="D28" s="30"/>
      <c r="E28" s="30"/>
      <c r="F28" s="30"/>
      <c r="G28" s="123"/>
    </row>
    <row r="29" spans="1:7" ht="14" customHeight="1">
      <c r="A29" s="124"/>
      <c r="B29" s="30"/>
      <c r="C29" s="30"/>
      <c r="D29" s="30"/>
      <c r="E29" s="30"/>
      <c r="F29" s="30"/>
      <c r="G29" s="123"/>
    </row>
    <row r="30" spans="1:7" ht="14" customHeight="1">
      <c r="A30" s="159"/>
      <c r="B30" s="160"/>
      <c r="C30" s="30"/>
      <c r="D30" s="30"/>
      <c r="E30" s="30"/>
      <c r="F30" s="30"/>
      <c r="G30" s="123"/>
    </row>
    <row r="31" spans="1:7" ht="14" customHeight="1">
      <c r="A31" s="159"/>
      <c r="B31" s="160"/>
      <c r="C31" s="30"/>
      <c r="D31" s="30"/>
      <c r="E31" s="30"/>
      <c r="F31" s="30"/>
      <c r="G31" s="123"/>
    </row>
    <row r="32" spans="1:7" ht="14" customHeight="1">
      <c r="A32" s="124"/>
      <c r="B32" s="30"/>
      <c r="C32" s="30"/>
      <c r="D32" s="30"/>
      <c r="E32" s="30"/>
      <c r="F32" s="30"/>
      <c r="G32" s="123"/>
    </row>
    <row r="33" spans="1:7" ht="26" customHeight="1">
      <c r="A33" s="159"/>
      <c r="B33" s="30"/>
      <c r="C33" s="30"/>
      <c r="D33" s="30"/>
      <c r="E33" s="30"/>
      <c r="F33" s="30"/>
      <c r="G33" s="123"/>
    </row>
    <row r="34" spans="1:7" ht="26" customHeight="1">
      <c r="A34" s="159"/>
      <c r="B34" s="30"/>
      <c r="C34" s="30"/>
      <c r="D34" s="30"/>
      <c r="E34" s="30"/>
      <c r="F34" s="30"/>
      <c r="G34" s="123"/>
    </row>
    <row r="35" spans="1:7" ht="14" customHeight="1">
      <c r="A35" s="124"/>
      <c r="B35" s="30"/>
      <c r="C35" s="30"/>
      <c r="D35" s="30"/>
      <c r="E35" s="30"/>
      <c r="F35" s="30"/>
      <c r="G35" s="123"/>
    </row>
    <row r="36" spans="1:7" ht="14" customHeight="1">
      <c r="A36" s="159"/>
      <c r="B36" s="30"/>
      <c r="C36" s="30"/>
      <c r="D36" s="30"/>
      <c r="E36" s="30"/>
      <c r="F36" s="30"/>
      <c r="G36" s="123"/>
    </row>
    <row r="37" spans="1:7" ht="14" customHeight="1">
      <c r="A37" s="159"/>
      <c r="B37" s="30"/>
      <c r="C37" s="30"/>
      <c r="D37" s="30"/>
      <c r="E37" s="30"/>
      <c r="F37" s="30"/>
      <c r="G37" s="123"/>
    </row>
    <row r="38" spans="1:7" ht="26" customHeight="1">
      <c r="A38" s="159"/>
      <c r="B38" s="30"/>
      <c r="C38" s="30"/>
      <c r="D38" s="30"/>
      <c r="E38" s="30"/>
      <c r="F38" s="30"/>
      <c r="G38" s="123"/>
    </row>
    <row r="39" spans="1:7" ht="14" customHeight="1">
      <c r="A39" s="159"/>
      <c r="B39" s="30"/>
      <c r="C39" s="30"/>
      <c r="D39" s="30"/>
      <c r="E39" s="30"/>
      <c r="F39" s="30"/>
      <c r="G39" s="123"/>
    </row>
    <row r="40" spans="1:7" ht="14" customHeight="1">
      <c r="A40" s="124"/>
      <c r="B40" s="30"/>
      <c r="C40" s="30"/>
      <c r="D40" s="30"/>
      <c r="E40" s="30"/>
      <c r="F40" s="30"/>
      <c r="G40" s="123"/>
    </row>
    <row r="41" spans="1:7" ht="14" customHeight="1">
      <c r="A41" s="159"/>
      <c r="B41" s="160"/>
      <c r="C41" s="30"/>
      <c r="D41" s="30"/>
      <c r="E41" s="30"/>
      <c r="F41" s="30"/>
      <c r="G41" s="123"/>
    </row>
    <row r="42" spans="1:7" ht="14" customHeight="1">
      <c r="A42" s="159"/>
      <c r="B42" s="160"/>
      <c r="C42" s="30"/>
      <c r="D42" s="30"/>
      <c r="E42" s="30"/>
      <c r="F42" s="30"/>
      <c r="G42" s="123"/>
    </row>
    <row r="43" spans="1:7" ht="14" customHeight="1">
      <c r="A43" s="159"/>
      <c r="B43" s="30"/>
      <c r="C43" s="30"/>
      <c r="D43" s="30"/>
      <c r="E43" s="30"/>
      <c r="F43" s="30"/>
      <c r="G43" s="123"/>
    </row>
    <row r="44" spans="1:7" ht="14" customHeight="1">
      <c r="A44" s="161"/>
      <c r="B44" s="78"/>
      <c r="C44" s="78"/>
      <c r="D44" s="78"/>
      <c r="E44" s="78"/>
      <c r="F44" s="78"/>
      <c r="G44" s="162"/>
    </row>
  </sheetData>
  <mergeCells count="2">
    <mergeCell ref="E7:E10"/>
    <mergeCell ref="C17:D17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Cheeta Holds </vt:lpstr>
      <vt:lpstr>Fiberglass volumes</vt:lpstr>
      <vt:lpstr>Wooden volumes &amp; Wooden holds</vt:lpstr>
      <vt:lpstr>Summary of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2021-02-20T11:11:30Z</dcterms:created>
  <dcterms:modified xsi:type="dcterms:W3CDTF">2022-09-05T09:30:14Z</dcterms:modified>
</cp:coreProperties>
</file>